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85" yWindow="-15" windowWidth="14430" windowHeight="12495"/>
  </bookViews>
  <sheets>
    <sheet name="Overzicht" sheetId="1" r:id="rId1"/>
    <sheet name="HA" sheetId="2" r:id="rId2"/>
    <sheet name="HA-jaar" sheetId="3" r:id="rId3"/>
    <sheet name="Spec" sheetId="4" r:id="rId4"/>
    <sheet name="Spec-jaar" sheetId="7" r:id="rId5"/>
    <sheet name="Alle" sheetId="5" r:id="rId6"/>
    <sheet name="Alle-jaar" sheetId="6" r:id="rId7"/>
    <sheet name="Stemmen 2018" sheetId="10" r:id="rId8"/>
  </sheets>
  <definedNames>
    <definedName name="_xlnm.Print_Area" localSheetId="0">Overzicht!$A$1:$Q$28</definedName>
  </definedNames>
  <calcPr calcId="145621"/>
</workbook>
</file>

<file path=xl/calcChain.xml><?xml version="1.0" encoding="utf-8"?>
<calcChain xmlns="http://schemas.openxmlformats.org/spreadsheetml/2006/main">
  <c r="R6" i="1" l="1"/>
  <c r="AE20" i="1" l="1"/>
  <c r="Z20" i="1"/>
  <c r="AE6" i="1"/>
  <c r="Z6" i="1"/>
  <c r="R20" i="1"/>
  <c r="R13" i="1"/>
  <c r="Z13" i="1" l="1"/>
  <c r="AE13" i="1" s="1"/>
  <c r="G23" i="1"/>
  <c r="Z23" i="1" s="1"/>
  <c r="AE23" i="1" s="1"/>
  <c r="L24" i="1"/>
  <c r="F23" i="1"/>
  <c r="G16" i="1"/>
  <c r="AL15" i="1" s="1"/>
  <c r="M15" i="1" s="1"/>
  <c r="F16" i="1"/>
  <c r="Q8" i="1"/>
  <c r="Q7" i="1"/>
  <c r="Q5" i="1"/>
  <c r="Q4" i="1"/>
  <c r="L9" i="1"/>
  <c r="L8" i="1"/>
  <c r="L7" i="1"/>
  <c r="L6" i="1"/>
  <c r="L5" i="1"/>
  <c r="L4" i="1"/>
  <c r="AE22" i="1"/>
  <c r="AE15" i="1"/>
  <c r="AE8" i="1"/>
  <c r="Z22" i="1"/>
  <c r="Z21" i="1"/>
  <c r="AE21" i="1" s="1"/>
  <c r="Z19" i="1"/>
  <c r="AE19" i="1" s="1"/>
  <c r="Z18" i="1"/>
  <c r="AE18" i="1" s="1"/>
  <c r="Z15" i="1"/>
  <c r="Z14" i="1"/>
  <c r="AE14" i="1" s="1"/>
  <c r="Z12" i="1"/>
  <c r="AE12" i="1" s="1"/>
  <c r="Z11" i="1"/>
  <c r="AE11" i="1" s="1"/>
  <c r="Z8" i="1"/>
  <c r="Z7" i="1"/>
  <c r="AE7" i="1" s="1"/>
  <c r="Z5" i="1"/>
  <c r="AE5" i="1" s="1"/>
  <c r="Z4" i="1"/>
  <c r="AE4" i="1" s="1"/>
  <c r="G9" i="1"/>
  <c r="AL9" i="1" s="1"/>
  <c r="M9" i="1" s="1"/>
  <c r="F9" i="1"/>
  <c r="AK7" i="1" s="1"/>
  <c r="E9" i="1"/>
  <c r="AL20" i="1" l="1"/>
  <c r="M20" i="1" s="1"/>
  <c r="AL21" i="1"/>
  <c r="M21" i="1" s="1"/>
  <c r="M24" i="1"/>
  <c r="AL18" i="1"/>
  <c r="M18" i="1" s="1"/>
  <c r="AL22" i="1"/>
  <c r="M22" i="1" s="1"/>
  <c r="AL19" i="1"/>
  <c r="M19" i="1" s="1"/>
  <c r="AL23" i="1"/>
  <c r="M23" i="1" s="1"/>
  <c r="Z9" i="1"/>
  <c r="AE9" i="1" s="1"/>
  <c r="AL4" i="1"/>
  <c r="AL8" i="1"/>
  <c r="AL12" i="1"/>
  <c r="M12" i="1" s="1"/>
  <c r="AL16" i="1"/>
  <c r="M16" i="1" s="1"/>
  <c r="Z16" i="1"/>
  <c r="AE16" i="1" s="1"/>
  <c r="AL13" i="1"/>
  <c r="M13" i="1" s="1"/>
  <c r="AL14" i="1"/>
  <c r="M14" i="1" s="1"/>
  <c r="AL11" i="1"/>
  <c r="M11" i="1" s="1"/>
  <c r="AK4" i="1"/>
  <c r="AK8" i="1"/>
  <c r="AL6" i="1"/>
  <c r="M6" i="1" s="1"/>
  <c r="AK6" i="1"/>
  <c r="AK5" i="1"/>
  <c r="AK9" i="1"/>
  <c r="AL7" i="1"/>
  <c r="AL5" i="1"/>
  <c r="Y15" i="1"/>
  <c r="Y14" i="1"/>
  <c r="Y12" i="1"/>
  <c r="Y11" i="1"/>
  <c r="Y8" i="1"/>
  <c r="Y7" i="1"/>
  <c r="Y5" i="1"/>
  <c r="Y4" i="1"/>
  <c r="X15" i="1"/>
  <c r="AC15" i="1" s="1"/>
  <c r="X14" i="1"/>
  <c r="AC14" i="1" s="1"/>
  <c r="X12" i="1"/>
  <c r="AC12" i="1" s="1"/>
  <c r="X11" i="1"/>
  <c r="AC11" i="1" s="1"/>
  <c r="X8" i="1"/>
  <c r="AC8" i="1" s="1"/>
  <c r="X7" i="1"/>
  <c r="AC7" i="1" s="1"/>
  <c r="X5" i="1"/>
  <c r="AC5" i="1" s="1"/>
  <c r="X4" i="1"/>
  <c r="AC4" i="1" s="1"/>
  <c r="M7" i="1" l="1"/>
  <c r="R7" i="1"/>
  <c r="R8" i="1"/>
  <c r="M8" i="1"/>
  <c r="R4" i="1"/>
  <c r="M4" i="1"/>
  <c r="R5" i="1"/>
  <c r="M5" i="1"/>
  <c r="E22" i="1"/>
  <c r="E21" i="1"/>
  <c r="E19" i="1"/>
  <c r="E18" i="1"/>
  <c r="E16" i="1"/>
  <c r="AJ14" i="1" l="1"/>
  <c r="AJ12" i="1"/>
  <c r="AJ11" i="1"/>
  <c r="AJ16" i="1"/>
  <c r="K16" i="1" s="1"/>
  <c r="AJ15" i="1"/>
  <c r="Y22" i="1"/>
  <c r="Y21" i="1"/>
  <c r="Y19" i="1"/>
  <c r="Y18" i="1"/>
  <c r="E23" i="1"/>
  <c r="AJ4" i="1"/>
  <c r="AJ9" i="1"/>
  <c r="K9" i="1" s="1"/>
  <c r="AJ8" i="1"/>
  <c r="AJ7" i="1"/>
  <c r="AJ5" i="1"/>
  <c r="V4" i="1"/>
  <c r="AA4" i="1" s="1"/>
  <c r="V5" i="1"/>
  <c r="AA5" i="1" s="1"/>
  <c r="V7" i="1"/>
  <c r="AA7" i="1" s="1"/>
  <c r="V8" i="1"/>
  <c r="AA8" i="1" s="1"/>
  <c r="V11" i="1"/>
  <c r="AA11" i="1" s="1"/>
  <c r="V12" i="1"/>
  <c r="AA12" i="1" s="1"/>
  <c r="V14" i="1"/>
  <c r="AA14" i="1" s="1"/>
  <c r="V15" i="1"/>
  <c r="AA15" i="1" s="1"/>
  <c r="D16" i="1"/>
  <c r="AI11" i="1" s="1"/>
  <c r="J11" i="1" s="1"/>
  <c r="C16" i="1"/>
  <c r="AH12" i="1" s="1"/>
  <c r="I12" i="1" s="1"/>
  <c r="B16" i="1"/>
  <c r="AG12" i="1" s="1"/>
  <c r="C9" i="1"/>
  <c r="AH4" i="1" s="1"/>
  <c r="I4" i="1" s="1"/>
  <c r="D9" i="1"/>
  <c r="AI5" i="1" s="1"/>
  <c r="J5" i="1" s="1"/>
  <c r="AD15" i="1"/>
  <c r="AD14" i="1"/>
  <c r="AD12" i="1"/>
  <c r="AD11" i="1"/>
  <c r="AD8" i="1"/>
  <c r="AD7" i="1"/>
  <c r="AD5" i="1"/>
  <c r="AD4" i="1"/>
  <c r="W15" i="1"/>
  <c r="AB15" i="1" s="1"/>
  <c r="W14" i="1"/>
  <c r="AB14" i="1" s="1"/>
  <c r="W12" i="1"/>
  <c r="AB12" i="1" s="1"/>
  <c r="W11" i="1"/>
  <c r="AB11" i="1" s="1"/>
  <c r="W8" i="1"/>
  <c r="AB8" i="1" s="1"/>
  <c r="W7" i="1"/>
  <c r="AB7" i="1" s="1"/>
  <c r="W5" i="1"/>
  <c r="AB5" i="1" s="1"/>
  <c r="W4" i="1"/>
  <c r="AB4" i="1" s="1"/>
  <c r="D22" i="1"/>
  <c r="X22" i="1" s="1"/>
  <c r="AC22" i="1" s="1"/>
  <c r="D21" i="1"/>
  <c r="X21" i="1" s="1"/>
  <c r="AC21" i="1" s="1"/>
  <c r="D19" i="1"/>
  <c r="X19" i="1" s="1"/>
  <c r="AC19" i="1" s="1"/>
  <c r="D18" i="1"/>
  <c r="X18" i="1" s="1"/>
  <c r="AC18" i="1" s="1"/>
  <c r="C22" i="1"/>
  <c r="C21" i="1"/>
  <c r="C19" i="1"/>
  <c r="C18" i="1"/>
  <c r="B22" i="1"/>
  <c r="B21" i="1"/>
  <c r="B19" i="1"/>
  <c r="B18" i="1"/>
  <c r="AK16" i="1" l="1"/>
  <c r="L16" i="1" s="1"/>
  <c r="AK12" i="1"/>
  <c r="AK15" i="1"/>
  <c r="AK11" i="1"/>
  <c r="AK14" i="1"/>
  <c r="AK13" i="1"/>
  <c r="L13" i="1" s="1"/>
  <c r="X9" i="1"/>
  <c r="AC9" i="1" s="1"/>
  <c r="X16" i="1"/>
  <c r="AC16" i="1" s="1"/>
  <c r="K14" i="1"/>
  <c r="K15" i="1"/>
  <c r="K12" i="1"/>
  <c r="K11" i="1"/>
  <c r="P11" i="1"/>
  <c r="K7" i="1"/>
  <c r="K8" i="1"/>
  <c r="AJ23" i="1"/>
  <c r="K23" i="1" s="1"/>
  <c r="AJ22" i="1"/>
  <c r="AJ21" i="1"/>
  <c r="AJ19" i="1"/>
  <c r="K24" i="1"/>
  <c r="P5" i="1"/>
  <c r="K5" i="1"/>
  <c r="K4" i="1"/>
  <c r="AJ18" i="1"/>
  <c r="Y16" i="1"/>
  <c r="AD16" i="1" s="1"/>
  <c r="Y9" i="1"/>
  <c r="AD9" i="1" s="1"/>
  <c r="V22" i="1"/>
  <c r="AA22" i="1" s="1"/>
  <c r="V19" i="1"/>
  <c r="AA19" i="1" s="1"/>
  <c r="V18" i="1"/>
  <c r="AA18" i="1" s="1"/>
  <c r="V16" i="1"/>
  <c r="AH16" i="1"/>
  <c r="I16" i="1" s="1"/>
  <c r="AI15" i="1"/>
  <c r="J15" i="1" s="1"/>
  <c r="AG15" i="1"/>
  <c r="H15" i="1" s="1"/>
  <c r="AH14" i="1"/>
  <c r="I14" i="1" s="1"/>
  <c r="AI12" i="1"/>
  <c r="P12" i="1" s="1"/>
  <c r="AH11" i="1"/>
  <c r="AI9" i="1"/>
  <c r="J9" i="1" s="1"/>
  <c r="AH8" i="1"/>
  <c r="I8" i="1" s="1"/>
  <c r="AI7" i="1"/>
  <c r="J7" i="1" s="1"/>
  <c r="AH5" i="1"/>
  <c r="AI4" i="1"/>
  <c r="P4" i="1" s="1"/>
  <c r="H12" i="1"/>
  <c r="V21" i="1"/>
  <c r="AA21" i="1" s="1"/>
  <c r="AI16" i="1"/>
  <c r="J16" i="1" s="1"/>
  <c r="AG16" i="1"/>
  <c r="AH15" i="1"/>
  <c r="I15" i="1" s="1"/>
  <c r="AI14" i="1"/>
  <c r="J14" i="1" s="1"/>
  <c r="AG14" i="1"/>
  <c r="H14" i="1" s="1"/>
  <c r="AG11" i="1"/>
  <c r="H11" i="1" s="1"/>
  <c r="AH9" i="1"/>
  <c r="I9" i="1" s="1"/>
  <c r="AI8" i="1"/>
  <c r="P8" i="1" s="1"/>
  <c r="AH7" i="1"/>
  <c r="I7" i="1" s="1"/>
  <c r="H16" i="1"/>
  <c r="N12" i="1"/>
  <c r="W18" i="1"/>
  <c r="AB18" i="1" s="1"/>
  <c r="AD22" i="1"/>
  <c r="W21" i="1"/>
  <c r="AB21" i="1" s="1"/>
  <c r="AD19" i="1"/>
  <c r="B23" i="1"/>
  <c r="C23" i="1"/>
  <c r="D23" i="1"/>
  <c r="X23" i="1" s="1"/>
  <c r="AC23" i="1" s="1"/>
  <c r="W19" i="1"/>
  <c r="AB19" i="1" s="1"/>
  <c r="W22" i="1"/>
  <c r="AB22" i="1" s="1"/>
  <c r="AD21" i="1"/>
  <c r="AD18" i="1"/>
  <c r="B9" i="1"/>
  <c r="R11" i="1" l="1"/>
  <c r="Q11" i="1"/>
  <c r="L11" i="1"/>
  <c r="L15" i="1"/>
  <c r="R15" i="1"/>
  <c r="Q15" i="1"/>
  <c r="L12" i="1"/>
  <c r="R12" i="1"/>
  <c r="Q12" i="1"/>
  <c r="L14" i="1"/>
  <c r="R14" i="1"/>
  <c r="Q14" i="1"/>
  <c r="AK21" i="1"/>
  <c r="AK23" i="1"/>
  <c r="L23" i="1" s="1"/>
  <c r="AK19" i="1"/>
  <c r="AK20" i="1"/>
  <c r="L20" i="1" s="1"/>
  <c r="AK22" i="1"/>
  <c r="AK18" i="1"/>
  <c r="P7" i="1"/>
  <c r="P15" i="1"/>
  <c r="P14" i="1"/>
  <c r="K21" i="1"/>
  <c r="K18" i="1"/>
  <c r="K19" i="1"/>
  <c r="K22" i="1"/>
  <c r="Y23" i="1"/>
  <c r="AD23" i="1" s="1"/>
  <c r="AI23" i="1"/>
  <c r="J23" i="1" s="1"/>
  <c r="J24" i="1"/>
  <c r="AH19" i="1"/>
  <c r="I19" i="1" s="1"/>
  <c r="I24" i="1"/>
  <c r="AG23" i="1"/>
  <c r="H23" i="1" s="1"/>
  <c r="H24" i="1"/>
  <c r="O8" i="1"/>
  <c r="J8" i="1"/>
  <c r="O4" i="1"/>
  <c r="J4" i="1"/>
  <c r="O12" i="1"/>
  <c r="J12" i="1"/>
  <c r="O5" i="1"/>
  <c r="I5" i="1"/>
  <c r="O11" i="1"/>
  <c r="I11" i="1"/>
  <c r="O14" i="1"/>
  <c r="AG5" i="1"/>
  <c r="AG8" i="1"/>
  <c r="H8" i="1" s="1"/>
  <c r="V9" i="1"/>
  <c r="AA9" i="1" s="1"/>
  <c r="AG4" i="1"/>
  <c r="H4" i="1" s="1"/>
  <c r="AG7" i="1"/>
  <c r="N7" i="1" s="1"/>
  <c r="AG9" i="1"/>
  <c r="H9" i="1" s="1"/>
  <c r="AH23" i="1"/>
  <c r="I23" i="1" s="1"/>
  <c r="V23" i="1"/>
  <c r="AA23" i="1" s="1"/>
  <c r="O15" i="1"/>
  <c r="O7" i="1"/>
  <c r="AH22" i="1"/>
  <c r="I22" i="1" s="1"/>
  <c r="AI19" i="1"/>
  <c r="P19" i="1" s="1"/>
  <c r="AG19" i="1"/>
  <c r="H19" i="1" s="1"/>
  <c r="AI18" i="1"/>
  <c r="J18" i="1" s="1"/>
  <c r="AH18" i="1"/>
  <c r="I18" i="1" s="1"/>
  <c r="AG18" i="1"/>
  <c r="H18" i="1" s="1"/>
  <c r="AI22" i="1"/>
  <c r="J22" i="1" s="1"/>
  <c r="AG22" i="1"/>
  <c r="H22" i="1" s="1"/>
  <c r="AI21" i="1"/>
  <c r="J21" i="1" s="1"/>
  <c r="AH21" i="1"/>
  <c r="I21" i="1" s="1"/>
  <c r="AG21" i="1"/>
  <c r="H21" i="1" s="1"/>
  <c r="N14" i="1"/>
  <c r="N11" i="1"/>
  <c r="N15" i="1"/>
  <c r="W16" i="1"/>
  <c r="AB16" i="1" s="1"/>
  <c r="AA16" i="1"/>
  <c r="W23" i="1"/>
  <c r="AB23" i="1" s="1"/>
  <c r="W9" i="1"/>
  <c r="AB9" i="1" s="1"/>
  <c r="L19" i="1" l="1"/>
  <c r="R19" i="1"/>
  <c r="Q19" i="1"/>
  <c r="R18" i="1"/>
  <c r="Q18" i="1"/>
  <c r="L18" i="1"/>
  <c r="L22" i="1"/>
  <c r="R22" i="1"/>
  <c r="Q22" i="1"/>
  <c r="R21" i="1"/>
  <c r="Q21" i="1"/>
  <c r="L21" i="1"/>
  <c r="P18" i="1"/>
  <c r="P22" i="1"/>
  <c r="P21" i="1"/>
  <c r="H7" i="1"/>
  <c r="O19" i="1"/>
  <c r="J19" i="1"/>
  <c r="O21" i="1"/>
  <c r="O22" i="1"/>
  <c r="O18" i="1"/>
  <c r="N22" i="1"/>
  <c r="N19" i="1"/>
  <c r="N4" i="1"/>
  <c r="H5" i="1"/>
  <c r="N5" i="1"/>
  <c r="N18" i="1"/>
  <c r="N8" i="1"/>
  <c r="N21" i="1"/>
</calcChain>
</file>

<file path=xl/sharedStrings.xml><?xml version="1.0" encoding="utf-8"?>
<sst xmlns="http://schemas.openxmlformats.org/spreadsheetml/2006/main" count="104" uniqueCount="39">
  <si>
    <t>ABSyM - BVAS</t>
  </si>
  <si>
    <t>1998-2002</t>
  </si>
  <si>
    <t>2002-2006</t>
  </si>
  <si>
    <t>2006-2010</t>
  </si>
  <si>
    <t>*</t>
  </si>
  <si>
    <t>Jaar - Année</t>
  </si>
  <si>
    <t>Verschil - Différence</t>
  </si>
  <si>
    <t>in % - en %</t>
  </si>
  <si>
    <t>Verhouding - Quote-part</t>
  </si>
  <si>
    <t>Algemeen geneeskundigen - Médecins généralistes</t>
  </si>
  <si>
    <t>TOTAAL - TOTAL</t>
  </si>
  <si>
    <t xml:space="preserve">Blanco - Blancs </t>
  </si>
  <si>
    <t>Ongeldig - Nuls</t>
  </si>
  <si>
    <t>Verkiezingen 1998 &amp; 2002 : Het Kartel = ASBG + GBO + SVH / Elections 1998 &amp; 2002 : Le Cartel = ASBG + GBO + SVH</t>
  </si>
  <si>
    <t xml:space="preserve">Verkiezingen 2006 &amp; 2010 : Het Kartel = ASBG + GBO / Elections 2006 &amp; 2010 : Le Cartel = ASBG + GBO </t>
  </si>
  <si>
    <t>Evolutie - Evolution</t>
  </si>
  <si>
    <t>Le Cartel - Het Kartel</t>
  </si>
  <si>
    <t>Participatie - Participation</t>
  </si>
  <si>
    <t>AADM</t>
  </si>
  <si>
    <t>2010-2014</t>
  </si>
  <si>
    <t>Total</t>
  </si>
  <si>
    <t>% Votes</t>
  </si>
  <si>
    <t>Electeurs</t>
  </si>
  <si>
    <t>% Electeurs</t>
  </si>
  <si>
    <t>Totaal</t>
  </si>
  <si>
    <t>% Stemmen</t>
  </si>
  <si>
    <t>Kiezers</t>
  </si>
  <si>
    <t>% Kiezers</t>
  </si>
  <si>
    <t>BVAS - ABSyM</t>
  </si>
  <si>
    <t>TOTAL - TOTAAL</t>
  </si>
  <si>
    <t>Artsen-specialisten -                     Médecins spécialistes</t>
  </si>
  <si>
    <t>Het Kartel - Le Cartel *</t>
  </si>
  <si>
    <t xml:space="preserve">Verkiezingen 2014 : Het Kartel = ASGB + GBO + MoDeS / Elections 2014 : Le Cartel = GBO + MoDeS + ASGB </t>
  </si>
  <si>
    <t>Verkiezingen 2018 : Het Kartel = ASGB + GBO + MoDeS / Elections 2018 : Le Cartel = ASGB + GBO + MoDeS</t>
  </si>
  <si>
    <t>2014-2018</t>
  </si>
  <si>
    <t>Het Kartel - Le Cartel</t>
  </si>
  <si>
    <t>Generalisten - Généralistes</t>
  </si>
  <si>
    <t>Blanco - Blancs</t>
  </si>
  <si>
    <t>Specialisten - Spécialistes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</si>
</sst>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-\ _€_ ;_ * #,##0.00\-\ _€_ ;_ * &quot;-&quot;??_-\ _€_ ;_ @_ 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3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4" fontId="3" fillId="0" borderId="4" xfId="1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0" fontId="3" fillId="0" borderId="2" xfId="2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0" fontId="3" fillId="0" borderId="3" xfId="2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10" fontId="3" fillId="0" borderId="3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0" fontId="3" fillId="0" borderId="0" xfId="2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0" fontId="3" fillId="0" borderId="0" xfId="2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0" fontId="3" fillId="0" borderId="4" xfId="2" applyNumberFormat="1" applyFont="1" applyFill="1" applyBorder="1" applyAlignment="1">
      <alignment horizontal="center" vertical="center"/>
    </xf>
    <xf numFmtId="10" fontId="3" fillId="0" borderId="2" xfId="2" applyNumberFormat="1" applyFont="1" applyFill="1" applyBorder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0" fontId="5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0" fontId="6" fillId="0" borderId="3" xfId="2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0" fontId="6" fillId="0" borderId="6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0" fontId="3" fillId="3" borderId="4" xfId="2" applyNumberFormat="1" applyFont="1" applyFill="1" applyBorder="1" applyAlignment="1">
      <alignment horizontal="center" vertical="center"/>
    </xf>
    <xf numFmtId="10" fontId="3" fillId="4" borderId="4" xfId="2" applyNumberFormat="1" applyFont="1" applyFill="1" applyBorder="1" applyAlignment="1">
      <alignment horizontal="center" vertical="center"/>
    </xf>
    <xf numFmtId="164" fontId="3" fillId="5" borderId="4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164" fontId="3" fillId="0" borderId="0" xfId="1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0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Alignment="1">
      <alignment horizontal="center" wrapText="1"/>
    </xf>
    <xf numFmtId="164" fontId="3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2" fillId="9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164" fontId="2" fillId="9" borderId="3" xfId="1" applyNumberFormat="1" applyFont="1" applyFill="1" applyBorder="1" applyAlignment="1">
      <alignment horizontal="center" vertical="center"/>
    </xf>
    <xf numFmtId="164" fontId="3" fillId="9" borderId="4" xfId="1" applyNumberFormat="1" applyFont="1" applyFill="1" applyBorder="1" applyAlignment="1">
      <alignment horizontal="center" vertical="center"/>
    </xf>
    <xf numFmtId="164" fontId="3" fillId="9" borderId="3" xfId="1" applyNumberFormat="1" applyFont="1" applyFill="1" applyBorder="1" applyAlignment="1">
      <alignment horizontal="center" vertical="center"/>
    </xf>
    <xf numFmtId="164" fontId="3" fillId="9" borderId="2" xfId="1" applyNumberFormat="1" applyFont="1" applyFill="1" applyBorder="1" applyAlignment="1">
      <alignment horizontal="center" vertical="center"/>
    </xf>
    <xf numFmtId="10" fontId="3" fillId="9" borderId="4" xfId="2" applyNumberFormat="1" applyFont="1" applyFill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2" fillId="9" borderId="4" xfId="1" applyNumberFormat="1" applyFont="1" applyFill="1" applyBorder="1" applyAlignment="1">
      <alignment horizontal="center" vertical="center"/>
    </xf>
    <xf numFmtId="10" fontId="3" fillId="9" borderId="2" xfId="2" applyNumberFormat="1" applyFont="1" applyFill="1" applyBorder="1" applyAlignment="1">
      <alignment horizontal="center" vertical="center"/>
    </xf>
    <xf numFmtId="10" fontId="6" fillId="0" borderId="5" xfId="2" applyNumberFormat="1" applyFont="1" applyFill="1" applyBorder="1" applyAlignment="1">
      <alignment horizontal="center" vertical="center"/>
    </xf>
    <xf numFmtId="10" fontId="6" fillId="0" borderId="3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/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/>
    </xf>
    <xf numFmtId="3" fontId="7" fillId="6" borderId="1" xfId="0" applyNumberFormat="1" applyFont="1" applyFill="1" applyBorder="1" applyAlignment="1">
      <alignment horizontal="center" vertical="center" wrapText="1"/>
    </xf>
    <xf numFmtId="10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/>
    </xf>
    <xf numFmtId="3" fontId="7" fillId="8" borderId="1" xfId="0" applyNumberFormat="1" applyFont="1" applyFill="1" applyBorder="1" applyAlignment="1">
      <alignment horizontal="center" vertical="center" wrapText="1"/>
    </xf>
    <xf numFmtId="10" fontId="7" fillId="8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7" borderId="3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7" fillId="10" borderId="11" xfId="0" applyFont="1" applyFill="1" applyBorder="1" applyAlignment="1">
      <alignment vertical="center" wrapText="1"/>
    </xf>
    <xf numFmtId="0" fontId="7" fillId="10" borderId="9" xfId="0" applyFont="1" applyFill="1" applyBorder="1" applyAlignment="1">
      <alignment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Medische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verkiezingen - 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Algemeen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geneeskundigen per organisme -</a:t>
            </a:r>
          </a:p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Elections médicales - Médecins généralistes par organisme 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774775997827857E-2"/>
          <c:y val="0.12852633496712884"/>
          <c:w val="0.94568882553473921"/>
          <c:h val="0.80635765692062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Overzicht!$AG$2:$AG$3</c:f>
              <c:strCache>
                <c:ptCount val="1"/>
                <c:pt idx="0">
                  <c:v>1998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Overzicht!$AF$4:$AF$8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Overzicht!$AG$4:$AG$8</c:f>
              <c:numCache>
                <c:formatCode>0.00%</c:formatCode>
                <c:ptCount val="5"/>
                <c:pt idx="0">
                  <c:v>0.39685240323266696</c:v>
                </c:pt>
                <c:pt idx="1">
                  <c:v>0.59013185878349639</c:v>
                </c:pt>
                <c:pt idx="3">
                  <c:v>7.6563164610803916E-3</c:v>
                </c:pt>
                <c:pt idx="4">
                  <c:v>5.3594215227562737E-3</c:v>
                </c:pt>
              </c:numCache>
            </c:numRef>
          </c:val>
        </c:ser>
        <c:ser>
          <c:idx val="1"/>
          <c:order val="1"/>
          <c:tx>
            <c:strRef>
              <c:f>Overzicht!$AH$2:$AH$3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Overzicht!$AF$4:$AF$8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Overzicht!$AH$4:$AH$8</c:f>
              <c:numCache>
                <c:formatCode>0.00%</c:formatCode>
                <c:ptCount val="5"/>
                <c:pt idx="0">
                  <c:v>0.28121071463108016</c:v>
                </c:pt>
                <c:pt idx="1">
                  <c:v>0.69122908809592887</c:v>
                </c:pt>
                <c:pt idx="3">
                  <c:v>7.832898172323759E-3</c:v>
                </c:pt>
                <c:pt idx="4">
                  <c:v>1.9727299100667246E-2</c:v>
                </c:pt>
              </c:numCache>
            </c:numRef>
          </c:val>
        </c:ser>
        <c:ser>
          <c:idx val="2"/>
          <c:order val="2"/>
          <c:tx>
            <c:strRef>
              <c:f>Overzicht!$AI$2:$AI$3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Overzicht!$AF$4:$AF$8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Overzicht!$AI$4:$AI$8</c:f>
              <c:numCache>
                <c:formatCode>0.00%</c:formatCode>
                <c:ptCount val="5"/>
                <c:pt idx="0">
                  <c:v>0.40144440293861289</c:v>
                </c:pt>
                <c:pt idx="1">
                  <c:v>0.52982193998256755</c:v>
                </c:pt>
                <c:pt idx="3">
                  <c:v>3.0631303698169594E-2</c:v>
                </c:pt>
                <c:pt idx="4">
                  <c:v>3.8102353380649982E-2</c:v>
                </c:pt>
              </c:numCache>
            </c:numRef>
          </c:val>
        </c:ser>
        <c:ser>
          <c:idx val="3"/>
          <c:order val="3"/>
          <c:tx>
            <c:strRef>
              <c:f>Overzicht!$AJ$2:$AJ$3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Overzicht!$AF$4:$AF$8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Overzicht!$AJ$4:$AJ$8</c:f>
              <c:numCache>
                <c:formatCode>0.00%</c:formatCode>
                <c:ptCount val="5"/>
                <c:pt idx="0">
                  <c:v>0.3813531533500929</c:v>
                </c:pt>
                <c:pt idx="1">
                  <c:v>0.41600174882500818</c:v>
                </c:pt>
                <c:pt idx="3">
                  <c:v>0.19062192589354027</c:v>
                </c:pt>
                <c:pt idx="4">
                  <c:v>1.2023171931358618E-2</c:v>
                </c:pt>
              </c:numCache>
            </c:numRef>
          </c:val>
        </c:ser>
        <c:ser>
          <c:idx val="5"/>
          <c:order val="4"/>
          <c:tx>
            <c:strRef>
              <c:f>Overzicht!$AK$2:$AK$3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Overzicht!$AK$4:$AK$8</c:f>
              <c:numCache>
                <c:formatCode>0.00%</c:formatCode>
                <c:ptCount val="5"/>
                <c:pt idx="0">
                  <c:v>0.2422312786551197</c:v>
                </c:pt>
                <c:pt idx="1">
                  <c:v>0.32526744778400407</c:v>
                </c:pt>
                <c:pt idx="2">
                  <c:v>0.42027508914926132</c:v>
                </c:pt>
                <c:pt idx="3">
                  <c:v>7.896077432501274E-3</c:v>
                </c:pt>
                <c:pt idx="4">
                  <c:v>4.3301069791136021E-3</c:v>
                </c:pt>
              </c:numCache>
            </c:numRef>
          </c:val>
        </c:ser>
        <c:ser>
          <c:idx val="4"/>
          <c:order val="5"/>
          <c:tx>
            <c:strRef>
              <c:f>Overzicht!$AL$2:$AL$3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Overzicht!$AF$4:$AF$8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Overzicht!$AL$4:$AL$8</c:f>
              <c:numCache>
                <c:formatCode>0.00%</c:formatCode>
                <c:ptCount val="5"/>
                <c:pt idx="0">
                  <c:v>0.24605385329619314</c:v>
                </c:pt>
                <c:pt idx="1">
                  <c:v>0.4011142061281337</c:v>
                </c:pt>
                <c:pt idx="2">
                  <c:v>0.34410399257195917</c:v>
                </c:pt>
                <c:pt idx="3">
                  <c:v>8.7279480037140197E-3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2939136"/>
        <c:axId val="62039168"/>
      </c:barChart>
      <c:catAx>
        <c:axId val="62939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fr-FR"/>
          </a:p>
        </c:txPr>
        <c:crossAx val="62039168"/>
        <c:crosses val="autoZero"/>
        <c:auto val="1"/>
        <c:lblAlgn val="ctr"/>
        <c:lblOffset val="100"/>
        <c:noMultiLvlLbl val="0"/>
      </c:catAx>
      <c:valAx>
        <c:axId val="6203916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293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482834042296425"/>
          <c:y val="0.15643563137203143"/>
          <c:w val="4.5104106878503698E-2"/>
          <c:h val="0.27571696552926162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Medische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verkiezingen - A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lgemeen geneeskundigen per verkiezingsjaar</a:t>
            </a:r>
          </a:p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Elections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médicales 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- Médecins généralistes par année d'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élections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4.2440712610038789E-2"/>
          <c:y val="0.12141585543038837"/>
          <c:w val="0.94559628650911476"/>
          <c:h val="0.81405037555892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Overzicht!$AF$4</c:f>
              <c:strCache>
                <c:ptCount val="1"/>
                <c:pt idx="0">
                  <c:v>ABSyM - BVAS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Overzicht!$AG$1:$AL$3</c:f>
              <c:strCach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strCache>
            </c:strRef>
          </c:cat>
          <c:val>
            <c:numRef>
              <c:f>Overzicht!$AG$4:$AL$4</c:f>
              <c:numCache>
                <c:formatCode>0.00%</c:formatCode>
                <c:ptCount val="6"/>
                <c:pt idx="0">
                  <c:v>0.39685240323266696</c:v>
                </c:pt>
                <c:pt idx="1">
                  <c:v>0.28121071463108016</c:v>
                </c:pt>
                <c:pt idx="2">
                  <c:v>0.40144440293861289</c:v>
                </c:pt>
                <c:pt idx="3">
                  <c:v>0.3813531533500929</c:v>
                </c:pt>
                <c:pt idx="4">
                  <c:v>0.2422312786551197</c:v>
                </c:pt>
                <c:pt idx="5">
                  <c:v>0.24605385329619314</c:v>
                </c:pt>
              </c:numCache>
            </c:numRef>
          </c:val>
        </c:ser>
        <c:ser>
          <c:idx val="1"/>
          <c:order val="1"/>
          <c:tx>
            <c:strRef>
              <c:f>Overzicht!$AF$5</c:f>
              <c:strCache>
                <c:ptCount val="1"/>
                <c:pt idx="0">
                  <c:v>Le Cartel - Het Kartel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Overzicht!$AG$1:$AL$3</c:f>
              <c:strCach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strCache>
            </c:strRef>
          </c:cat>
          <c:val>
            <c:numRef>
              <c:f>Overzicht!$AG$5:$AL$5</c:f>
              <c:numCache>
                <c:formatCode>0.00%</c:formatCode>
                <c:ptCount val="6"/>
                <c:pt idx="0">
                  <c:v>0.59013185878349639</c:v>
                </c:pt>
                <c:pt idx="1">
                  <c:v>0.69122908809592887</c:v>
                </c:pt>
                <c:pt idx="2">
                  <c:v>0.52982193998256755</c:v>
                </c:pt>
                <c:pt idx="3">
                  <c:v>0.41600174882500818</c:v>
                </c:pt>
                <c:pt idx="4">
                  <c:v>0.32526744778400407</c:v>
                </c:pt>
                <c:pt idx="5">
                  <c:v>0.4011142061281337</c:v>
                </c:pt>
              </c:numCache>
            </c:numRef>
          </c:val>
        </c:ser>
        <c:ser>
          <c:idx val="2"/>
          <c:order val="2"/>
          <c:tx>
            <c:strRef>
              <c:f>Overzicht!$AF$6</c:f>
              <c:strCache>
                <c:ptCount val="1"/>
                <c:pt idx="0">
                  <c:v>AADM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Overzicht!$AG$1:$AL$3</c:f>
              <c:strCach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strCache>
            </c:strRef>
          </c:cat>
          <c:val>
            <c:numRef>
              <c:f>Overzicht!$AG$6:$AL$6</c:f>
              <c:numCache>
                <c:formatCode>0.00%</c:formatCode>
                <c:ptCount val="6"/>
                <c:pt idx="4">
                  <c:v>0.42027508914926132</c:v>
                </c:pt>
                <c:pt idx="5">
                  <c:v>0.34410399257195917</c:v>
                </c:pt>
              </c:numCache>
            </c:numRef>
          </c:val>
        </c:ser>
        <c:ser>
          <c:idx val="3"/>
          <c:order val="3"/>
          <c:tx>
            <c:strRef>
              <c:f>Overzicht!$AF$7</c:f>
              <c:strCache>
                <c:ptCount val="1"/>
                <c:pt idx="0">
                  <c:v>Blanco - Blancs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Overzicht!$AG$1:$AL$3</c:f>
              <c:strCach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strCache>
            </c:strRef>
          </c:cat>
          <c:val>
            <c:numRef>
              <c:f>Overzicht!$AG$7:$AL$7</c:f>
              <c:numCache>
                <c:formatCode>0.00%</c:formatCode>
                <c:ptCount val="6"/>
                <c:pt idx="0">
                  <c:v>7.6563164610803916E-3</c:v>
                </c:pt>
                <c:pt idx="1">
                  <c:v>7.832898172323759E-3</c:v>
                </c:pt>
                <c:pt idx="2">
                  <c:v>3.0631303698169594E-2</c:v>
                </c:pt>
                <c:pt idx="3">
                  <c:v>0.19062192589354027</c:v>
                </c:pt>
                <c:pt idx="4">
                  <c:v>7.896077432501274E-3</c:v>
                </c:pt>
                <c:pt idx="5">
                  <c:v>8.7279480037140197E-3</c:v>
                </c:pt>
              </c:numCache>
            </c:numRef>
          </c:val>
        </c:ser>
        <c:ser>
          <c:idx val="4"/>
          <c:order val="4"/>
          <c:tx>
            <c:strRef>
              <c:f>Overzicht!$AF$8</c:f>
              <c:strCache>
                <c:ptCount val="1"/>
                <c:pt idx="0">
                  <c:v>Ongeldig - Nuls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Overzicht!$AG$1:$AL$3</c:f>
              <c:strCach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strCache>
            </c:strRef>
          </c:cat>
          <c:val>
            <c:numRef>
              <c:f>Overzicht!$AG$8:$AL$8</c:f>
              <c:numCache>
                <c:formatCode>0.00%</c:formatCode>
                <c:ptCount val="6"/>
                <c:pt idx="0">
                  <c:v>5.3594215227562737E-3</c:v>
                </c:pt>
                <c:pt idx="1">
                  <c:v>1.9727299100667246E-2</c:v>
                </c:pt>
                <c:pt idx="2">
                  <c:v>3.8102353380649982E-2</c:v>
                </c:pt>
                <c:pt idx="3">
                  <c:v>1.2023171931358618E-2</c:v>
                </c:pt>
                <c:pt idx="4">
                  <c:v>4.3301069791136021E-3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62941184"/>
        <c:axId val="62041472"/>
      </c:barChart>
      <c:catAx>
        <c:axId val="6294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fr-FR"/>
          </a:p>
        </c:txPr>
        <c:crossAx val="62041472"/>
        <c:crosses val="autoZero"/>
        <c:auto val="1"/>
        <c:lblAlgn val="ctr"/>
        <c:lblOffset val="100"/>
        <c:noMultiLvlLbl val="0"/>
      </c:catAx>
      <c:valAx>
        <c:axId val="620414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2941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374002347732401"/>
          <c:y val="9.2263608163255101E-2"/>
          <c:w val="0.15188613954283736"/>
          <c:h val="0.22048794963495638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Medische verkiezingen - Elections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médicales</a:t>
            </a:r>
          </a:p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Specialisten per organisatie- Spécialistes par organisme 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8908169223129856E-2"/>
          <c:y val="0.12050630513291102"/>
          <c:w val="0.93789287773539742"/>
          <c:h val="0.81437767647465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Overzicht!$AG$10</c:f>
              <c:strCache>
                <c:ptCount val="1"/>
                <c:pt idx="0">
                  <c:v>1998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Overzicht!$AF$11:$AF$15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Overzicht!$AG$11:$AG$15</c:f>
              <c:numCache>
                <c:formatCode>0.00%</c:formatCode>
                <c:ptCount val="5"/>
                <c:pt idx="0">
                  <c:v>0.89173886349682785</c:v>
                </c:pt>
                <c:pt idx="1">
                  <c:v>9.8506037246742617E-2</c:v>
                </c:pt>
                <c:pt idx="3">
                  <c:v>6.2760079132273688E-3</c:v>
                </c:pt>
                <c:pt idx="4">
                  <c:v>3.4790913432021283E-3</c:v>
                </c:pt>
              </c:numCache>
            </c:numRef>
          </c:val>
        </c:ser>
        <c:ser>
          <c:idx val="1"/>
          <c:order val="1"/>
          <c:tx>
            <c:strRef>
              <c:f>Overzicht!$AH$10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Overzicht!$AF$11:$AF$15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Overzicht!$AH$11:$AH$15</c:f>
              <c:numCache>
                <c:formatCode>0.00%</c:formatCode>
                <c:ptCount val="5"/>
                <c:pt idx="0">
                  <c:v>0.87084388530348833</c:v>
                </c:pt>
                <c:pt idx="1">
                  <c:v>9.7050894534760235E-2</c:v>
                </c:pt>
                <c:pt idx="3">
                  <c:v>1.0374969365247937E-2</c:v>
                </c:pt>
                <c:pt idx="4">
                  <c:v>2.1730250796503554E-2</c:v>
                </c:pt>
              </c:numCache>
            </c:numRef>
          </c:val>
        </c:ser>
        <c:ser>
          <c:idx val="2"/>
          <c:order val="2"/>
          <c:tx>
            <c:strRef>
              <c:f>Overzicht!$AI$10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Overzicht!$AF$11:$AF$15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Overzicht!$AI$11:$AI$15</c:f>
              <c:numCache>
                <c:formatCode>0.00%</c:formatCode>
                <c:ptCount val="5"/>
                <c:pt idx="0">
                  <c:v>0.85234251623091772</c:v>
                </c:pt>
                <c:pt idx="1">
                  <c:v>0.12791717845236006</c:v>
                </c:pt>
                <c:pt idx="3">
                  <c:v>1.5616774872784699E-2</c:v>
                </c:pt>
                <c:pt idx="4">
                  <c:v>4.1235304439375328E-3</c:v>
                </c:pt>
              </c:numCache>
            </c:numRef>
          </c:val>
        </c:ser>
        <c:ser>
          <c:idx val="3"/>
          <c:order val="3"/>
          <c:tx>
            <c:strRef>
              <c:f>Overzicht!$AJ$10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Overzicht!$AF$11:$AF$15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Overzicht!$AJ$11:$AJ$15</c:f>
              <c:numCache>
                <c:formatCode>0.00%</c:formatCode>
                <c:ptCount val="5"/>
                <c:pt idx="0">
                  <c:v>0.82047697368421058</c:v>
                </c:pt>
                <c:pt idx="1">
                  <c:v>0.14983552631578947</c:v>
                </c:pt>
                <c:pt idx="3">
                  <c:v>2.4342105263157894E-2</c:v>
                </c:pt>
                <c:pt idx="4">
                  <c:v>5.3453947368421054E-3</c:v>
                </c:pt>
              </c:numCache>
            </c:numRef>
          </c:val>
        </c:ser>
        <c:ser>
          <c:idx val="5"/>
          <c:order val="4"/>
          <c:tx>
            <c:strRef>
              <c:f>Overzicht!$AK$10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Overzicht!$AK$11:$AK$15</c:f>
              <c:numCache>
                <c:formatCode>0.00%</c:formatCode>
                <c:ptCount val="5"/>
                <c:pt idx="0">
                  <c:v>0.80592794302471726</c:v>
                </c:pt>
                <c:pt idx="1">
                  <c:v>0.14170506912442396</c:v>
                </c:pt>
                <c:pt idx="2">
                  <c:v>3.1734394637620442E-2</c:v>
                </c:pt>
                <c:pt idx="3">
                  <c:v>1.193967322999581E-2</c:v>
                </c:pt>
                <c:pt idx="4">
                  <c:v>8.6929199832425641E-3</c:v>
                </c:pt>
              </c:numCache>
            </c:numRef>
          </c:val>
        </c:ser>
        <c:ser>
          <c:idx val="4"/>
          <c:order val="5"/>
          <c:tx>
            <c:strRef>
              <c:f>Overzicht!$AL$10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Overzicht!$AF$11:$AF$15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Overzicht!$AL$11:$AL$15</c:f>
              <c:numCache>
                <c:formatCode>0.00%</c:formatCode>
                <c:ptCount val="5"/>
                <c:pt idx="0">
                  <c:v>0.8429079064258217</c:v>
                </c:pt>
                <c:pt idx="1">
                  <c:v>0.11904056855196921</c:v>
                </c:pt>
                <c:pt idx="2">
                  <c:v>2.7243115190997928E-2</c:v>
                </c:pt>
                <c:pt idx="3">
                  <c:v>1.0808409831211134E-2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132440064"/>
        <c:axId val="62043776"/>
      </c:barChart>
      <c:catAx>
        <c:axId val="13244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fr-FR"/>
          </a:p>
        </c:txPr>
        <c:crossAx val="62043776"/>
        <c:crosses val="autoZero"/>
        <c:auto val="1"/>
        <c:lblAlgn val="ctr"/>
        <c:lblOffset val="100"/>
        <c:noMultiLvlLbl val="0"/>
      </c:catAx>
      <c:valAx>
        <c:axId val="6204377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244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823077460889745"/>
          <c:y val="0.15444943066327232"/>
          <c:w val="4.5196278258133264E-2"/>
          <c:h val="0.27571700905807822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Medische  verkiezingen - Specialisten per verkiezingsjaar</a:t>
            </a:r>
          </a:p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Elections médicales - Spécialistes par année d'élections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8782930089012612E-2"/>
          <c:y val="0.11709267737480974"/>
          <c:w val="0.93691651451538238"/>
          <c:h val="0.8185653330471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Overzicht!$AF$11</c:f>
              <c:strCache>
                <c:ptCount val="1"/>
                <c:pt idx="0">
                  <c:v>ABSyM - BVAS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Overzicht!$AG$10:$AL$10</c:f>
              <c:numCache>
                <c:formatCode>General</c:formatCod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numCache>
            </c:numRef>
          </c:cat>
          <c:val>
            <c:numRef>
              <c:f>Overzicht!$AG$11:$AL$11</c:f>
              <c:numCache>
                <c:formatCode>0.00%</c:formatCode>
                <c:ptCount val="6"/>
                <c:pt idx="0">
                  <c:v>0.89173886349682785</c:v>
                </c:pt>
                <c:pt idx="1">
                  <c:v>0.87084388530348833</c:v>
                </c:pt>
                <c:pt idx="2">
                  <c:v>0.85234251623091772</c:v>
                </c:pt>
                <c:pt idx="3">
                  <c:v>0.82047697368421058</c:v>
                </c:pt>
                <c:pt idx="4">
                  <c:v>0.80592794302471726</c:v>
                </c:pt>
                <c:pt idx="5">
                  <c:v>0.8429079064258217</c:v>
                </c:pt>
              </c:numCache>
            </c:numRef>
          </c:val>
        </c:ser>
        <c:ser>
          <c:idx val="1"/>
          <c:order val="1"/>
          <c:tx>
            <c:strRef>
              <c:f>Overzicht!$AF$12</c:f>
              <c:strCache>
                <c:ptCount val="1"/>
                <c:pt idx="0">
                  <c:v>Le Cartel - Het Kartel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Overzicht!$AG$10:$AL$10</c:f>
              <c:numCache>
                <c:formatCode>General</c:formatCod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numCache>
            </c:numRef>
          </c:cat>
          <c:val>
            <c:numRef>
              <c:f>Overzicht!$AG$12:$AL$12</c:f>
              <c:numCache>
                <c:formatCode>0.00%</c:formatCode>
                <c:ptCount val="6"/>
                <c:pt idx="0">
                  <c:v>9.8506037246742617E-2</c:v>
                </c:pt>
                <c:pt idx="1">
                  <c:v>9.7050894534760235E-2</c:v>
                </c:pt>
                <c:pt idx="2">
                  <c:v>0.12791717845236006</c:v>
                </c:pt>
                <c:pt idx="3">
                  <c:v>0.14983552631578947</c:v>
                </c:pt>
                <c:pt idx="4">
                  <c:v>0.14170506912442396</c:v>
                </c:pt>
                <c:pt idx="5">
                  <c:v>0.11904056855196921</c:v>
                </c:pt>
              </c:numCache>
            </c:numRef>
          </c:val>
        </c:ser>
        <c:ser>
          <c:idx val="2"/>
          <c:order val="2"/>
          <c:tx>
            <c:strRef>
              <c:f>Overzicht!$AF$13</c:f>
              <c:strCache>
                <c:ptCount val="1"/>
                <c:pt idx="0">
                  <c:v>AADM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Overzicht!$AG$10:$AL$10</c:f>
              <c:numCache>
                <c:formatCode>General</c:formatCod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numCache>
            </c:numRef>
          </c:cat>
          <c:val>
            <c:numRef>
              <c:f>Overzicht!$AG$13:$AL$13</c:f>
              <c:numCache>
                <c:formatCode>0.00%</c:formatCode>
                <c:ptCount val="6"/>
                <c:pt idx="4">
                  <c:v>3.1734394637620442E-2</c:v>
                </c:pt>
                <c:pt idx="5">
                  <c:v>2.7243115190997928E-2</c:v>
                </c:pt>
              </c:numCache>
            </c:numRef>
          </c:val>
        </c:ser>
        <c:ser>
          <c:idx val="3"/>
          <c:order val="3"/>
          <c:tx>
            <c:strRef>
              <c:f>Overzicht!$AF$14</c:f>
              <c:strCache>
                <c:ptCount val="1"/>
                <c:pt idx="0">
                  <c:v>Blanco - Blancs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Overzicht!$AG$10:$AL$10</c:f>
              <c:numCache>
                <c:formatCode>General</c:formatCod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numCache>
            </c:numRef>
          </c:cat>
          <c:val>
            <c:numRef>
              <c:f>Overzicht!$AG$14:$AL$14</c:f>
              <c:numCache>
                <c:formatCode>0.00%</c:formatCode>
                <c:ptCount val="6"/>
                <c:pt idx="0">
                  <c:v>6.2760079132273688E-3</c:v>
                </c:pt>
                <c:pt idx="1">
                  <c:v>1.0374969365247937E-2</c:v>
                </c:pt>
                <c:pt idx="2">
                  <c:v>1.5616774872784699E-2</c:v>
                </c:pt>
                <c:pt idx="3">
                  <c:v>2.4342105263157894E-2</c:v>
                </c:pt>
                <c:pt idx="4">
                  <c:v>1.193967322999581E-2</c:v>
                </c:pt>
                <c:pt idx="5">
                  <c:v>1.0808409831211134E-2</c:v>
                </c:pt>
              </c:numCache>
            </c:numRef>
          </c:val>
        </c:ser>
        <c:ser>
          <c:idx val="4"/>
          <c:order val="4"/>
          <c:tx>
            <c:strRef>
              <c:f>Overzicht!$AF$15</c:f>
              <c:strCache>
                <c:ptCount val="1"/>
                <c:pt idx="0">
                  <c:v>Ongeldig - Nuls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Overzicht!$AG$10:$AL$10</c:f>
              <c:numCache>
                <c:formatCode>General</c:formatCod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numCache>
            </c:numRef>
          </c:cat>
          <c:val>
            <c:numRef>
              <c:f>Overzicht!$AG$15:$AL$15</c:f>
              <c:numCache>
                <c:formatCode>0.00%</c:formatCode>
                <c:ptCount val="6"/>
                <c:pt idx="0">
                  <c:v>3.4790913432021283E-3</c:v>
                </c:pt>
                <c:pt idx="1">
                  <c:v>2.1730250796503554E-2</c:v>
                </c:pt>
                <c:pt idx="2">
                  <c:v>4.1235304439375328E-3</c:v>
                </c:pt>
                <c:pt idx="3">
                  <c:v>5.3453947368421054E-3</c:v>
                </c:pt>
                <c:pt idx="4">
                  <c:v>8.6929199832425641E-3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32442112"/>
        <c:axId val="132628480"/>
      </c:barChart>
      <c:catAx>
        <c:axId val="13244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fr-FR"/>
          </a:p>
        </c:txPr>
        <c:crossAx val="132628480"/>
        <c:crosses val="autoZero"/>
        <c:auto val="1"/>
        <c:lblAlgn val="ctr"/>
        <c:lblOffset val="100"/>
        <c:noMultiLvlLbl val="0"/>
      </c:catAx>
      <c:valAx>
        <c:axId val="13262848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2442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976808532900004"/>
          <c:y val="1.9940603314996589E-2"/>
          <c:w val="0.15483631252946733"/>
          <c:h val="0.19848502498831483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Medische verkiezingen - Elections médicales</a:t>
            </a:r>
          </a:p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Alle artsen per organisme - Tous les médecins par organisme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9860327404578517E-2"/>
          <c:y val="0.12035372031984375"/>
          <c:w val="0.94879651283371591"/>
          <c:h val="0.81670710492583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Overzicht!$AG$17</c:f>
              <c:strCache>
                <c:ptCount val="1"/>
                <c:pt idx="0">
                  <c:v>1998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Overzicht!$AF$18:$AF$22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Overzicht!$AG$18:$AG$22</c:f>
              <c:numCache>
                <c:formatCode>0.00%</c:formatCode>
                <c:ptCount val="5"/>
                <c:pt idx="0">
                  <c:v>0.67149996214128871</c:v>
                </c:pt>
                <c:pt idx="1">
                  <c:v>0.31729385931702886</c:v>
                </c:pt>
                <c:pt idx="3">
                  <c:v>6.8902854546831222E-3</c:v>
                </c:pt>
                <c:pt idx="4">
                  <c:v>4.3158930869993187E-3</c:v>
                </c:pt>
              </c:numCache>
            </c:numRef>
          </c:val>
        </c:ser>
        <c:ser>
          <c:idx val="1"/>
          <c:order val="1"/>
          <c:tx>
            <c:strRef>
              <c:f>Overzicht!$AH$17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Overzicht!$AF$18:$AF$22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Overzicht!$AH$18:$AH$22</c:f>
              <c:numCache>
                <c:formatCode>0.00%</c:formatCode>
                <c:ptCount val="5"/>
                <c:pt idx="0">
                  <c:v>0.60083252147728283</c:v>
                </c:pt>
                <c:pt idx="1">
                  <c:v>0.36914356567177398</c:v>
                </c:pt>
                <c:pt idx="3">
                  <c:v>9.2108759188734395E-3</c:v>
                </c:pt>
                <c:pt idx="4">
                  <c:v>2.0813036932069789E-2</c:v>
                </c:pt>
              </c:numCache>
            </c:numRef>
          </c:val>
        </c:ser>
        <c:ser>
          <c:idx val="2"/>
          <c:order val="2"/>
          <c:tx>
            <c:strRef>
              <c:f>Overzicht!$AI$17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Overzicht!$AF$18:$AF$22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Overzicht!$AI$18:$AI$22</c:f>
              <c:numCache>
                <c:formatCode>0.00%</c:formatCode>
                <c:ptCount val="5"/>
                <c:pt idx="0">
                  <c:v>0.66596325081064389</c:v>
                </c:pt>
                <c:pt idx="1">
                  <c:v>0.29404498430181686</c:v>
                </c:pt>
                <c:pt idx="3">
                  <c:v>2.1823048020999537E-2</c:v>
                </c:pt>
                <c:pt idx="4">
                  <c:v>1.8168716866539709E-2</c:v>
                </c:pt>
              </c:numCache>
            </c:numRef>
          </c:val>
        </c:ser>
        <c:ser>
          <c:idx val="3"/>
          <c:order val="3"/>
          <c:tx>
            <c:strRef>
              <c:f>Overzicht!$AJ$17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Overzicht!$AF$18:$AF$22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Overzicht!$AJ$18:$AJ$22</c:f>
              <c:numCache>
                <c:formatCode>0.00%</c:formatCode>
                <c:ptCount val="5"/>
                <c:pt idx="0">
                  <c:v>0.63193955605612651</c:v>
                </c:pt>
                <c:pt idx="1">
                  <c:v>0.26411375475151344</c:v>
                </c:pt>
                <c:pt idx="3">
                  <c:v>9.5734196818245812E-2</c:v>
                </c:pt>
                <c:pt idx="4">
                  <c:v>8.212492374114224E-3</c:v>
                </c:pt>
              </c:numCache>
            </c:numRef>
          </c:val>
        </c:ser>
        <c:ser>
          <c:idx val="5"/>
          <c:order val="4"/>
          <c:tx>
            <c:strRef>
              <c:f>Overzicht!$AK$17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Overzicht!$AK$18:$AK$22</c:f>
              <c:numCache>
                <c:formatCode>0.00%</c:formatCode>
                <c:ptCount val="5"/>
                <c:pt idx="0">
                  <c:v>0.55155172413793108</c:v>
                </c:pt>
                <c:pt idx="1">
                  <c:v>0.22454022988505748</c:v>
                </c:pt>
                <c:pt idx="2">
                  <c:v>0.20706896551724138</c:v>
                </c:pt>
                <c:pt idx="3">
                  <c:v>1.0114942528735632E-2</c:v>
                </c:pt>
                <c:pt idx="4">
                  <c:v>6.7241379310344828E-3</c:v>
                </c:pt>
              </c:numCache>
            </c:numRef>
          </c:val>
        </c:ser>
        <c:ser>
          <c:idx val="4"/>
          <c:order val="5"/>
          <c:tx>
            <c:strRef>
              <c:f>Overzicht!$AL$17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Overzicht!$AF$18:$AF$22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Overzicht!$AL$18:$AL$22</c:f>
              <c:numCache>
                <c:formatCode>0.00%</c:formatCode>
                <c:ptCount val="5"/>
                <c:pt idx="0">
                  <c:v>0.578136584562155</c:v>
                </c:pt>
                <c:pt idx="1">
                  <c:v>0.24417167806244336</c:v>
                </c:pt>
                <c:pt idx="2">
                  <c:v>0.16780624433643629</c:v>
                </c:pt>
                <c:pt idx="3">
                  <c:v>9.8854930389653192E-3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35032832"/>
        <c:axId val="132630784"/>
      </c:barChart>
      <c:catAx>
        <c:axId val="13503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fr-FR"/>
          </a:p>
        </c:txPr>
        <c:crossAx val="132630784"/>
        <c:crosses val="autoZero"/>
        <c:auto val="1"/>
        <c:lblAlgn val="ctr"/>
        <c:lblOffset val="100"/>
        <c:noMultiLvlLbl val="0"/>
      </c:catAx>
      <c:valAx>
        <c:axId val="13263078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5032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21905152265893"/>
          <c:y val="0.1824845876823537"/>
          <c:w val="4.5196278258133264E-2"/>
          <c:h val="0.26649972532503202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Medische verkiezingen - </a:t>
            </a:r>
            <a:r>
              <a:rPr lang="en-US" sz="18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Alle artsen per verkiezingsjaar 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</a:endParaRPr>
          </a:p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8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Elections médicales 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</a:rPr>
              <a:t>- Tous les médecins par année d'élections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287474266372338E-2"/>
          <c:y val="0.13078617658634714"/>
          <c:w val="0.94645967030083256"/>
          <c:h val="0.80290117533872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Overzicht!$AF$18</c:f>
              <c:strCache>
                <c:ptCount val="1"/>
                <c:pt idx="0">
                  <c:v>ABSyM - BVAS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3867920486053546E-3"/>
                  <c:y val="-1.342925659472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6180371543067048E-3"/>
                  <c:y val="-1.7266187050359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868889894057408E-3"/>
                  <c:y val="-1.342925659472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557408245048791E-3"/>
                  <c:y val="-1.1510791366906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Overzicht!$AG$17:$AL$17</c:f>
              <c:numCache>
                <c:formatCode>General</c:formatCod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numCache>
            </c:numRef>
          </c:cat>
          <c:val>
            <c:numRef>
              <c:f>Overzicht!$AG$18:$AL$18</c:f>
              <c:numCache>
                <c:formatCode>0.00%</c:formatCode>
                <c:ptCount val="6"/>
                <c:pt idx="0">
                  <c:v>0.67149996214128871</c:v>
                </c:pt>
                <c:pt idx="1">
                  <c:v>0.60083252147728283</c:v>
                </c:pt>
                <c:pt idx="2">
                  <c:v>0.66596325081064389</c:v>
                </c:pt>
                <c:pt idx="3">
                  <c:v>0.63193955605612651</c:v>
                </c:pt>
                <c:pt idx="4">
                  <c:v>0.55155172413793108</c:v>
                </c:pt>
                <c:pt idx="5">
                  <c:v>0.578136584562155</c:v>
                </c:pt>
              </c:numCache>
            </c:numRef>
          </c:val>
        </c:ser>
        <c:ser>
          <c:idx val="1"/>
          <c:order val="1"/>
          <c:tx>
            <c:strRef>
              <c:f>Overzicht!$AF$19</c:f>
              <c:strCache>
                <c:ptCount val="1"/>
                <c:pt idx="0">
                  <c:v>Le Cartel - Het Kartel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311481649009585E-2"/>
                  <c:y val="-1.3429256594724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773777978811499E-2"/>
                  <c:y val="-9.5923261390887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004926143712447E-2"/>
                  <c:y val="-1.9184652278177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311481649009585E-2"/>
                  <c:y val="-2.3021582733813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Overzicht!$AG$17:$AL$17</c:f>
              <c:numCache>
                <c:formatCode>General</c:formatCod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numCache>
            </c:numRef>
          </c:cat>
          <c:val>
            <c:numRef>
              <c:f>Overzicht!$AG$19:$AL$19</c:f>
              <c:numCache>
                <c:formatCode>0.00%</c:formatCode>
                <c:ptCount val="6"/>
                <c:pt idx="0">
                  <c:v>0.31729385931702886</c:v>
                </c:pt>
                <c:pt idx="1">
                  <c:v>0.36914356567177398</c:v>
                </c:pt>
                <c:pt idx="2">
                  <c:v>0.29404498430181686</c:v>
                </c:pt>
                <c:pt idx="3">
                  <c:v>0.26411375475151344</c:v>
                </c:pt>
                <c:pt idx="4">
                  <c:v>0.22454022988505748</c:v>
                </c:pt>
                <c:pt idx="5">
                  <c:v>0.24417167806244336</c:v>
                </c:pt>
              </c:numCache>
            </c:numRef>
          </c:val>
        </c:ser>
        <c:ser>
          <c:idx val="2"/>
          <c:order val="2"/>
          <c:tx>
            <c:strRef>
              <c:f>Overzicht!$AF$20</c:f>
              <c:strCache>
                <c:ptCount val="1"/>
                <c:pt idx="0">
                  <c:v>AADM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Overzicht!$AG$17:$AL$17</c:f>
              <c:numCache>
                <c:formatCode>General</c:formatCod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numCache>
            </c:numRef>
          </c:cat>
          <c:val>
            <c:numRef>
              <c:f>Overzicht!$AG$20:$AL$20</c:f>
              <c:numCache>
                <c:formatCode>0.00%</c:formatCode>
                <c:ptCount val="6"/>
                <c:pt idx="4">
                  <c:v>0.20706896551724138</c:v>
                </c:pt>
                <c:pt idx="5">
                  <c:v>0.16780624433643629</c:v>
                </c:pt>
              </c:numCache>
            </c:numRef>
          </c:val>
        </c:ser>
        <c:ser>
          <c:idx val="3"/>
          <c:order val="3"/>
          <c:tx>
            <c:strRef>
              <c:f>Overzicht!$AF$21</c:f>
              <c:strCache>
                <c:ptCount val="1"/>
                <c:pt idx="0">
                  <c:v>Blanco - Blancs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Overzicht!$AG$17:$AL$17</c:f>
              <c:numCache>
                <c:formatCode>General</c:formatCod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numCache>
            </c:numRef>
          </c:cat>
          <c:val>
            <c:numRef>
              <c:f>Overzicht!$AG$21:$AL$21</c:f>
              <c:numCache>
                <c:formatCode>0.00%</c:formatCode>
                <c:ptCount val="6"/>
                <c:pt idx="0">
                  <c:v>6.8902854546831222E-3</c:v>
                </c:pt>
                <c:pt idx="1">
                  <c:v>9.2108759188734395E-3</c:v>
                </c:pt>
                <c:pt idx="2">
                  <c:v>2.1823048020999537E-2</c:v>
                </c:pt>
                <c:pt idx="3">
                  <c:v>9.5734196818245812E-2</c:v>
                </c:pt>
                <c:pt idx="4">
                  <c:v>1.0114942528735632E-2</c:v>
                </c:pt>
                <c:pt idx="5">
                  <c:v>9.8854930389653192E-3</c:v>
                </c:pt>
              </c:numCache>
            </c:numRef>
          </c:val>
        </c:ser>
        <c:ser>
          <c:idx val="4"/>
          <c:order val="4"/>
          <c:tx>
            <c:strRef>
              <c:f>Overzicht!$AF$22</c:f>
              <c:strCache>
                <c:ptCount val="1"/>
                <c:pt idx="0">
                  <c:v>Ongeldig - Nuls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Overzicht!$AG$17:$AL$17</c:f>
              <c:numCache>
                <c:formatCode>General</c:formatCode>
                <c:ptCount val="6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  <c:pt idx="5">
                  <c:v>2018</c:v>
                </c:pt>
              </c:numCache>
            </c:numRef>
          </c:cat>
          <c:val>
            <c:numRef>
              <c:f>Overzicht!$AG$22:$AL$22</c:f>
              <c:numCache>
                <c:formatCode>0.00%</c:formatCode>
                <c:ptCount val="6"/>
                <c:pt idx="0">
                  <c:v>4.3158930869993187E-3</c:v>
                </c:pt>
                <c:pt idx="1">
                  <c:v>2.0813036932069789E-2</c:v>
                </c:pt>
                <c:pt idx="2">
                  <c:v>1.8168716866539709E-2</c:v>
                </c:pt>
                <c:pt idx="3">
                  <c:v>8.212492374114224E-3</c:v>
                </c:pt>
                <c:pt idx="4">
                  <c:v>6.7241379310344828E-3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35034880"/>
        <c:axId val="132633088"/>
      </c:barChart>
      <c:catAx>
        <c:axId val="13503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fr-FR"/>
          </a:p>
        </c:txPr>
        <c:crossAx val="132633088"/>
        <c:crosses val="autoZero"/>
        <c:auto val="1"/>
        <c:lblAlgn val="ctr"/>
        <c:lblOffset val="100"/>
        <c:noMultiLvlLbl val="0"/>
      </c:catAx>
      <c:valAx>
        <c:axId val="1326330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5034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39527623917851"/>
          <c:y val="3.1309728378166327E-2"/>
          <c:w val="0.17283639306809395"/>
          <c:h val="0.23566116983374449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600074</xdr:colOff>
      <xdr:row>33</xdr:row>
      <xdr:rowOff>47626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581025</xdr:colOff>
      <xdr:row>33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571500</xdr:colOff>
      <xdr:row>33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600074</xdr:colOff>
      <xdr:row>36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22</xdr:col>
      <xdr:colOff>571500</xdr:colOff>
      <xdr:row>34</xdr:row>
      <xdr:rowOff>76201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22</xdr:col>
      <xdr:colOff>581024</xdr:colOff>
      <xdr:row>32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zoomScale="85" zoomScaleNormal="85" workbookViewId="0">
      <selection activeCell="R13" sqref="R13"/>
    </sheetView>
  </sheetViews>
  <sheetFormatPr baseColWidth="10" defaultColWidth="9.140625" defaultRowHeight="12.75" x14ac:dyDescent="0.2"/>
  <cols>
    <col min="1" max="1" width="27.28515625" style="2" customWidth="1"/>
    <col min="2" max="5" width="7" style="4" customWidth="1"/>
    <col min="6" max="6" width="7" style="62" customWidth="1"/>
    <col min="7" max="7" width="7" style="5" customWidth="1"/>
    <col min="8" max="13" width="8" style="2" customWidth="1"/>
    <col min="14" max="16" width="8.7109375" style="2" customWidth="1"/>
    <col min="17" max="17" width="8.7109375" style="79" customWidth="1"/>
    <col min="18" max="18" width="8.7109375" style="2" customWidth="1"/>
    <col min="19" max="21" width="4" style="2" customWidth="1"/>
    <col min="22" max="26" width="8.85546875" style="5" customWidth="1"/>
    <col min="27" max="31" width="9.28515625" style="5" customWidth="1"/>
    <col min="32" max="32" width="32.28515625" style="5" customWidth="1"/>
    <col min="33" max="34" width="9.140625" style="24"/>
    <col min="35" max="16384" width="9.140625" style="2"/>
  </cols>
  <sheetData>
    <row r="1" spans="1:38" ht="16.5" customHeight="1" x14ac:dyDescent="0.2">
      <c r="A1" s="1"/>
      <c r="B1" s="89" t="s">
        <v>5</v>
      </c>
      <c r="C1" s="90"/>
      <c r="D1" s="90"/>
      <c r="E1" s="90"/>
      <c r="F1" s="90"/>
      <c r="G1" s="91"/>
      <c r="H1" s="89" t="s">
        <v>8</v>
      </c>
      <c r="I1" s="90"/>
      <c r="J1" s="90"/>
      <c r="K1" s="90"/>
      <c r="L1" s="90"/>
      <c r="M1" s="91"/>
      <c r="N1" s="89" t="s">
        <v>15</v>
      </c>
      <c r="O1" s="90"/>
      <c r="P1" s="90"/>
      <c r="Q1" s="90"/>
      <c r="R1" s="91"/>
      <c r="S1" s="41"/>
      <c r="T1" s="45"/>
      <c r="U1" s="41"/>
      <c r="V1" s="89" t="s">
        <v>6</v>
      </c>
      <c r="W1" s="90"/>
      <c r="X1" s="90"/>
      <c r="Y1" s="90"/>
      <c r="Z1" s="91"/>
      <c r="AA1" s="92" t="s">
        <v>7</v>
      </c>
      <c r="AB1" s="93"/>
      <c r="AC1" s="93"/>
      <c r="AD1" s="93"/>
      <c r="AE1" s="94"/>
      <c r="AF1" s="25"/>
      <c r="AG1" s="35"/>
      <c r="AH1" s="35"/>
      <c r="AI1" s="35"/>
      <c r="AJ1" s="35"/>
      <c r="AK1" s="35"/>
    </row>
    <row r="2" spans="1:38" ht="15.75" customHeight="1" x14ac:dyDescent="0.2">
      <c r="A2" s="6"/>
      <c r="B2" s="7">
        <v>1998</v>
      </c>
      <c r="C2" s="7">
        <v>2002</v>
      </c>
      <c r="D2" s="7">
        <v>2006</v>
      </c>
      <c r="E2" s="7">
        <v>2010</v>
      </c>
      <c r="F2" s="57">
        <v>2014</v>
      </c>
      <c r="G2" s="7">
        <v>2018</v>
      </c>
      <c r="H2" s="7">
        <v>1998</v>
      </c>
      <c r="I2" s="7">
        <v>2002</v>
      </c>
      <c r="J2" s="7">
        <v>2006</v>
      </c>
      <c r="K2" s="7">
        <v>2010</v>
      </c>
      <c r="L2" s="7">
        <v>2014</v>
      </c>
      <c r="M2" s="7">
        <v>2018</v>
      </c>
      <c r="N2" s="7" t="s">
        <v>1</v>
      </c>
      <c r="O2" s="7" t="s">
        <v>2</v>
      </c>
      <c r="P2" s="7" t="s">
        <v>3</v>
      </c>
      <c r="Q2" s="57" t="s">
        <v>19</v>
      </c>
      <c r="R2" s="7" t="s">
        <v>34</v>
      </c>
      <c r="S2" s="7"/>
      <c r="T2" s="7"/>
      <c r="U2" s="7"/>
      <c r="V2" s="7" t="s">
        <v>1</v>
      </c>
      <c r="W2" s="7" t="s">
        <v>2</v>
      </c>
      <c r="X2" s="7" t="s">
        <v>3</v>
      </c>
      <c r="Y2" s="7" t="s">
        <v>19</v>
      </c>
      <c r="Z2" s="66" t="s">
        <v>34</v>
      </c>
      <c r="AA2" s="7" t="s">
        <v>1</v>
      </c>
      <c r="AB2" s="7" t="s">
        <v>2</v>
      </c>
      <c r="AC2" s="7" t="s">
        <v>3</v>
      </c>
      <c r="AD2" s="56" t="s">
        <v>19</v>
      </c>
      <c r="AE2" s="65" t="s">
        <v>34</v>
      </c>
      <c r="AF2" s="25"/>
      <c r="AG2" s="32">
        <v>1998</v>
      </c>
      <c r="AH2" s="32">
        <v>2002</v>
      </c>
      <c r="AI2" s="32">
        <v>2006</v>
      </c>
      <c r="AJ2" s="32">
        <v>2010</v>
      </c>
      <c r="AK2" s="35">
        <v>2014</v>
      </c>
      <c r="AL2" s="35">
        <v>2018</v>
      </c>
    </row>
    <row r="3" spans="1:38" s="16" customFormat="1" ht="24.75" customHeight="1" x14ac:dyDescent="0.2">
      <c r="A3" s="13" t="s">
        <v>9</v>
      </c>
      <c r="B3" s="14"/>
      <c r="C3" s="14"/>
      <c r="D3" s="15"/>
      <c r="E3" s="15"/>
      <c r="F3" s="58"/>
      <c r="G3" s="15"/>
      <c r="H3" s="14"/>
      <c r="I3" s="14"/>
      <c r="J3" s="14"/>
      <c r="K3" s="37"/>
      <c r="L3" s="37"/>
      <c r="M3" s="37"/>
      <c r="N3" s="14"/>
      <c r="O3" s="14"/>
      <c r="P3" s="14"/>
      <c r="Q3" s="78"/>
      <c r="R3" s="14"/>
      <c r="S3" s="14"/>
      <c r="T3" s="14"/>
      <c r="U3" s="14"/>
      <c r="V3" s="15"/>
      <c r="W3" s="15"/>
      <c r="X3" s="15"/>
      <c r="Y3" s="15"/>
      <c r="Z3" s="67"/>
      <c r="AA3" s="15"/>
      <c r="AB3" s="15"/>
      <c r="AC3" s="15"/>
      <c r="AD3" s="72"/>
      <c r="AE3" s="74"/>
      <c r="AF3" s="26"/>
      <c r="AG3" s="33"/>
      <c r="AH3" s="33"/>
      <c r="AI3" s="34"/>
      <c r="AJ3" s="34"/>
      <c r="AK3" s="34"/>
      <c r="AL3" s="34"/>
    </row>
    <row r="4" spans="1:38" s="3" customFormat="1" ht="16.5" customHeight="1" x14ac:dyDescent="0.3">
      <c r="A4" s="19" t="s">
        <v>28</v>
      </c>
      <c r="B4" s="9">
        <v>4665</v>
      </c>
      <c r="C4" s="9">
        <v>2908</v>
      </c>
      <c r="D4" s="9">
        <v>3224</v>
      </c>
      <c r="E4" s="54">
        <v>3489</v>
      </c>
      <c r="F4" s="54">
        <v>1902</v>
      </c>
      <c r="G4" s="21">
        <v>1325</v>
      </c>
      <c r="H4" s="10">
        <f t="shared" ref="H4:K5" si="0">AG4</f>
        <v>0.39685240323266696</v>
      </c>
      <c r="I4" s="10">
        <f t="shared" si="0"/>
        <v>0.28121071463108016</v>
      </c>
      <c r="J4" s="10">
        <f t="shared" si="0"/>
        <v>0.40144440293861289</v>
      </c>
      <c r="K4" s="10">
        <f t="shared" si="0"/>
        <v>0.3813531533500929</v>
      </c>
      <c r="L4" s="29">
        <f t="shared" ref="L4:M9" si="1">AK4</f>
        <v>0.2422312786551197</v>
      </c>
      <c r="M4" s="42">
        <f t="shared" si="1"/>
        <v>0.24605385329619314</v>
      </c>
      <c r="N4" s="10">
        <f t="shared" ref="N4:R6" si="2">AH4-AG4</f>
        <v>-0.1156416886015868</v>
      </c>
      <c r="O4" s="10">
        <f t="shared" si="2"/>
        <v>0.12023368830753273</v>
      </c>
      <c r="P4" s="10">
        <f t="shared" si="2"/>
        <v>-2.0091249588519988E-2</v>
      </c>
      <c r="Q4" s="29">
        <f t="shared" si="2"/>
        <v>-0.1391218746949732</v>
      </c>
      <c r="R4" s="43">
        <f t="shared" si="2"/>
        <v>3.8225746410734396E-3</v>
      </c>
      <c r="S4" s="10"/>
      <c r="T4" s="10"/>
      <c r="U4" s="10"/>
      <c r="V4" s="9">
        <f t="shared" ref="V4:Z6" si="3">C4-B4</f>
        <v>-1757</v>
      </c>
      <c r="W4" s="9">
        <f t="shared" si="3"/>
        <v>316</v>
      </c>
      <c r="X4" s="9">
        <f t="shared" si="3"/>
        <v>265</v>
      </c>
      <c r="Y4" s="9">
        <f t="shared" si="3"/>
        <v>-1587</v>
      </c>
      <c r="Z4" s="68">
        <f t="shared" si="3"/>
        <v>-577</v>
      </c>
      <c r="AA4" s="10">
        <f t="shared" ref="AA4:AE6" si="4">V4/B4</f>
        <v>-0.37663451232583067</v>
      </c>
      <c r="AB4" s="10">
        <f t="shared" si="4"/>
        <v>0.10866574965612105</v>
      </c>
      <c r="AC4" s="10">
        <f t="shared" si="4"/>
        <v>8.2196029776674936E-2</v>
      </c>
      <c r="AD4" s="10">
        <f t="shared" si="4"/>
        <v>-0.45485812553740329</v>
      </c>
      <c r="AE4" s="71">
        <f t="shared" si="4"/>
        <v>-0.30336487907465826</v>
      </c>
      <c r="AF4" s="73" t="s">
        <v>0</v>
      </c>
      <c r="AG4" s="31">
        <f>B4/$B$9</f>
        <v>0.39685240323266696</v>
      </c>
      <c r="AH4" s="31">
        <f>C4/$C$9</f>
        <v>0.28121071463108016</v>
      </c>
      <c r="AI4" s="31">
        <f>D4/$D$9</f>
        <v>0.40144440293861289</v>
      </c>
      <c r="AJ4" s="31">
        <f>E4/$E$9</f>
        <v>0.3813531533500929</v>
      </c>
      <c r="AK4" s="31">
        <f t="shared" ref="AK4:AK9" si="5">F4/$F$9</f>
        <v>0.2422312786551197</v>
      </c>
      <c r="AL4" s="31">
        <f t="shared" ref="AL4:AL9" si="6">G4/$G$9</f>
        <v>0.24605385329619314</v>
      </c>
    </row>
    <row r="5" spans="1:38" s="3" customFormat="1" ht="16.5" customHeight="1" x14ac:dyDescent="0.3">
      <c r="A5" s="19" t="s">
        <v>31</v>
      </c>
      <c r="B5" s="9">
        <v>6937</v>
      </c>
      <c r="C5" s="9">
        <v>7148</v>
      </c>
      <c r="D5" s="9">
        <v>4255</v>
      </c>
      <c r="E5" s="54">
        <v>3806</v>
      </c>
      <c r="F5" s="54">
        <v>2554</v>
      </c>
      <c r="G5" s="21">
        <v>2160</v>
      </c>
      <c r="H5" s="10">
        <f t="shared" si="0"/>
        <v>0.59013185878349639</v>
      </c>
      <c r="I5" s="10">
        <f t="shared" si="0"/>
        <v>0.69122908809592887</v>
      </c>
      <c r="J5" s="10">
        <f t="shared" si="0"/>
        <v>0.52982193998256755</v>
      </c>
      <c r="K5" s="10">
        <f t="shared" si="0"/>
        <v>0.41600174882500818</v>
      </c>
      <c r="L5" s="29">
        <f t="shared" si="1"/>
        <v>0.32526744778400407</v>
      </c>
      <c r="M5" s="42">
        <f t="shared" si="1"/>
        <v>0.4011142061281337</v>
      </c>
      <c r="N5" s="10">
        <f t="shared" si="2"/>
        <v>0.10109722931243248</v>
      </c>
      <c r="O5" s="10">
        <f t="shared" si="2"/>
        <v>-0.16140714811336132</v>
      </c>
      <c r="P5" s="10">
        <f t="shared" si="2"/>
        <v>-0.11382019115755937</v>
      </c>
      <c r="Q5" s="29">
        <f t="shared" si="2"/>
        <v>-9.0734301041004106E-2</v>
      </c>
      <c r="R5" s="43">
        <f t="shared" si="2"/>
        <v>7.5846758344129628E-2</v>
      </c>
      <c r="S5" s="10"/>
      <c r="T5" s="10"/>
      <c r="U5" s="10"/>
      <c r="V5" s="9">
        <f t="shared" si="3"/>
        <v>211</v>
      </c>
      <c r="W5" s="9">
        <f t="shared" si="3"/>
        <v>-2893</v>
      </c>
      <c r="X5" s="9">
        <f t="shared" si="3"/>
        <v>-449</v>
      </c>
      <c r="Y5" s="9">
        <f t="shared" si="3"/>
        <v>-1252</v>
      </c>
      <c r="Z5" s="68">
        <f t="shared" si="3"/>
        <v>-394</v>
      </c>
      <c r="AA5" s="10">
        <f t="shared" si="4"/>
        <v>3.0416606602277643E-2</v>
      </c>
      <c r="AB5" s="10">
        <f t="shared" si="4"/>
        <v>-0.40472859541130385</v>
      </c>
      <c r="AC5" s="10">
        <f t="shared" si="4"/>
        <v>-0.1055229142185664</v>
      </c>
      <c r="AD5" s="10">
        <f t="shared" si="4"/>
        <v>-0.32895428271150817</v>
      </c>
      <c r="AE5" s="71">
        <f t="shared" si="4"/>
        <v>-0.15426781519185592</v>
      </c>
      <c r="AF5" s="73" t="s">
        <v>16</v>
      </c>
      <c r="AG5" s="31">
        <f>B5/$B$9</f>
        <v>0.59013185878349639</v>
      </c>
      <c r="AH5" s="31">
        <f>C5/$C$9</f>
        <v>0.69122908809592887</v>
      </c>
      <c r="AI5" s="31">
        <f>D5/$D$9</f>
        <v>0.52982193998256755</v>
      </c>
      <c r="AJ5" s="31">
        <f>E5/$E$9</f>
        <v>0.41600174882500818</v>
      </c>
      <c r="AK5" s="31">
        <f t="shared" si="5"/>
        <v>0.32526744778400407</v>
      </c>
      <c r="AL5" s="31">
        <f t="shared" si="6"/>
        <v>0.4011142061281337</v>
      </c>
    </row>
    <row r="6" spans="1:38" s="3" customFormat="1" ht="16.5" customHeight="1" x14ac:dyDescent="0.3">
      <c r="A6" s="19" t="s">
        <v>18</v>
      </c>
      <c r="B6" s="9"/>
      <c r="C6" s="9"/>
      <c r="D6" s="9"/>
      <c r="E6" s="54"/>
      <c r="F6" s="54">
        <v>3300</v>
      </c>
      <c r="G6" s="21">
        <v>1853</v>
      </c>
      <c r="H6" s="10"/>
      <c r="I6" s="10"/>
      <c r="J6" s="10"/>
      <c r="K6" s="10"/>
      <c r="L6" s="29">
        <f t="shared" si="1"/>
        <v>0.42027508914926132</v>
      </c>
      <c r="M6" s="42">
        <f t="shared" si="1"/>
        <v>0.34410399257195917</v>
      </c>
      <c r="N6" s="10"/>
      <c r="O6" s="10"/>
      <c r="P6" s="10"/>
      <c r="Q6" s="29"/>
      <c r="R6" s="43">
        <f>AL6-AK6</f>
        <v>-7.6171096577302144E-2</v>
      </c>
      <c r="S6" s="10"/>
      <c r="T6" s="10"/>
      <c r="U6" s="10"/>
      <c r="V6" s="9"/>
      <c r="W6" s="9"/>
      <c r="X6" s="9"/>
      <c r="Y6" s="9"/>
      <c r="Z6" s="68">
        <f t="shared" si="3"/>
        <v>-1447</v>
      </c>
      <c r="AA6" s="10"/>
      <c r="AB6" s="10"/>
      <c r="AC6" s="10"/>
      <c r="AD6" s="10"/>
      <c r="AE6" s="71">
        <f t="shared" si="4"/>
        <v>-0.43848484848484848</v>
      </c>
      <c r="AF6" s="73" t="s">
        <v>18</v>
      </c>
      <c r="AG6" s="31"/>
      <c r="AH6" s="31"/>
      <c r="AI6" s="31"/>
      <c r="AJ6" s="31"/>
      <c r="AK6" s="31">
        <f t="shared" si="5"/>
        <v>0.42027508914926132</v>
      </c>
      <c r="AL6" s="31">
        <f t="shared" si="6"/>
        <v>0.34410399257195917</v>
      </c>
    </row>
    <row r="7" spans="1:38" s="3" customFormat="1" ht="16.5" customHeight="1" x14ac:dyDescent="0.3">
      <c r="A7" s="19" t="s">
        <v>11</v>
      </c>
      <c r="B7" s="9">
        <v>90</v>
      </c>
      <c r="C7" s="9">
        <v>81</v>
      </c>
      <c r="D7" s="9">
        <v>246</v>
      </c>
      <c r="E7" s="54">
        <v>1744</v>
      </c>
      <c r="F7" s="54">
        <v>62</v>
      </c>
      <c r="G7" s="21">
        <v>47</v>
      </c>
      <c r="H7" s="10">
        <f t="shared" ref="H7:K9" si="7">AG7</f>
        <v>7.6563164610803916E-3</v>
      </c>
      <c r="I7" s="10">
        <f t="shared" si="7"/>
        <v>7.832898172323759E-3</v>
      </c>
      <c r="J7" s="10">
        <f t="shared" si="7"/>
        <v>3.0631303698169594E-2</v>
      </c>
      <c r="K7" s="10">
        <f t="shared" si="7"/>
        <v>0.19062192589354027</v>
      </c>
      <c r="L7" s="29">
        <f t="shared" si="1"/>
        <v>7.896077432501274E-3</v>
      </c>
      <c r="M7" s="42">
        <f t="shared" si="1"/>
        <v>8.7279480037140197E-3</v>
      </c>
      <c r="N7" s="10">
        <f t="shared" ref="N7:R8" si="8">AH7-AG7</f>
        <v>1.7658171124336746E-4</v>
      </c>
      <c r="O7" s="10">
        <f t="shared" si="8"/>
        <v>2.2798405525845833E-2</v>
      </c>
      <c r="P7" s="10">
        <f t="shared" si="8"/>
        <v>0.15999062219537066</v>
      </c>
      <c r="Q7" s="29">
        <f t="shared" si="8"/>
        <v>-0.18272584846103898</v>
      </c>
      <c r="R7" s="43">
        <f t="shared" si="8"/>
        <v>8.3187057121274569E-4</v>
      </c>
      <c r="S7" s="10"/>
      <c r="T7" s="10"/>
      <c r="U7" s="10"/>
      <c r="V7" s="9">
        <f t="shared" ref="V7:Z9" si="9">C7-B7</f>
        <v>-9</v>
      </c>
      <c r="W7" s="9">
        <f t="shared" si="9"/>
        <v>165</v>
      </c>
      <c r="X7" s="9">
        <f t="shared" si="9"/>
        <v>1498</v>
      </c>
      <c r="Y7" s="9">
        <f t="shared" si="9"/>
        <v>-1682</v>
      </c>
      <c r="Z7" s="68">
        <f t="shared" si="9"/>
        <v>-15</v>
      </c>
      <c r="AA7" s="10">
        <f t="shared" ref="AA7:AE9" si="10">V7/B7</f>
        <v>-0.1</v>
      </c>
      <c r="AB7" s="10">
        <f t="shared" si="10"/>
        <v>2.0370370370370372</v>
      </c>
      <c r="AC7" s="10">
        <f t="shared" si="10"/>
        <v>6.0894308943089435</v>
      </c>
      <c r="AD7" s="10">
        <f t="shared" si="10"/>
        <v>-0.96444954128440363</v>
      </c>
      <c r="AE7" s="71">
        <f t="shared" si="10"/>
        <v>-0.24193548387096775</v>
      </c>
      <c r="AF7" s="73" t="s">
        <v>11</v>
      </c>
      <c r="AG7" s="31">
        <f>B7/$B$9</f>
        <v>7.6563164610803916E-3</v>
      </c>
      <c r="AH7" s="31">
        <f>C7/$C$9</f>
        <v>7.832898172323759E-3</v>
      </c>
      <c r="AI7" s="31">
        <f>D7/$D$9</f>
        <v>3.0631303698169594E-2</v>
      </c>
      <c r="AJ7" s="31">
        <f>E7/$E$9</f>
        <v>0.19062192589354027</v>
      </c>
      <c r="AK7" s="31">
        <f t="shared" si="5"/>
        <v>7.896077432501274E-3</v>
      </c>
      <c r="AL7" s="31">
        <f t="shared" si="6"/>
        <v>8.7279480037140197E-3</v>
      </c>
    </row>
    <row r="8" spans="1:38" s="3" customFormat="1" ht="16.5" customHeight="1" x14ac:dyDescent="0.25">
      <c r="A8" s="19" t="s">
        <v>12</v>
      </c>
      <c r="B8" s="9">
        <v>63</v>
      </c>
      <c r="C8" s="9">
        <v>204</v>
      </c>
      <c r="D8" s="9">
        <v>306</v>
      </c>
      <c r="E8" s="54">
        <v>110</v>
      </c>
      <c r="F8" s="54">
        <v>34</v>
      </c>
      <c r="G8" s="21">
        <v>0</v>
      </c>
      <c r="H8" s="10">
        <f t="shared" si="7"/>
        <v>5.3594215227562737E-3</v>
      </c>
      <c r="I8" s="10">
        <f t="shared" si="7"/>
        <v>1.9727299100667246E-2</v>
      </c>
      <c r="J8" s="10">
        <f t="shared" si="7"/>
        <v>3.8102353380649982E-2</v>
      </c>
      <c r="K8" s="10">
        <f t="shared" si="7"/>
        <v>1.2023171931358618E-2</v>
      </c>
      <c r="L8" s="29">
        <f t="shared" si="1"/>
        <v>4.3301069791136021E-3</v>
      </c>
      <c r="M8" s="42">
        <f t="shared" si="1"/>
        <v>0</v>
      </c>
      <c r="N8" s="10">
        <f t="shared" si="8"/>
        <v>1.4367877577910972E-2</v>
      </c>
      <c r="O8" s="10">
        <f t="shared" si="8"/>
        <v>1.8375054279982737E-2</v>
      </c>
      <c r="P8" s="10">
        <f t="shared" si="8"/>
        <v>-2.6079181449291364E-2</v>
      </c>
      <c r="Q8" s="29">
        <f t="shared" si="8"/>
        <v>-7.6930649522450158E-3</v>
      </c>
      <c r="R8" s="43">
        <f t="shared" si="8"/>
        <v>-4.3301069791136021E-3</v>
      </c>
      <c r="S8" s="10"/>
      <c r="T8" s="10"/>
      <c r="U8" s="10"/>
      <c r="V8" s="9">
        <f t="shared" si="9"/>
        <v>141</v>
      </c>
      <c r="W8" s="9">
        <f t="shared" si="9"/>
        <v>102</v>
      </c>
      <c r="X8" s="9">
        <f t="shared" si="9"/>
        <v>-196</v>
      </c>
      <c r="Y8" s="9">
        <f t="shared" si="9"/>
        <v>-76</v>
      </c>
      <c r="Z8" s="68">
        <f t="shared" si="9"/>
        <v>-34</v>
      </c>
      <c r="AA8" s="10">
        <f t="shared" si="10"/>
        <v>2.2380952380952381</v>
      </c>
      <c r="AB8" s="10">
        <f t="shared" si="10"/>
        <v>0.5</v>
      </c>
      <c r="AC8" s="10">
        <f t="shared" si="10"/>
        <v>-0.64052287581699341</v>
      </c>
      <c r="AD8" s="10">
        <f t="shared" si="10"/>
        <v>-0.69090909090909092</v>
      </c>
      <c r="AE8" s="71">
        <f t="shared" si="10"/>
        <v>-1</v>
      </c>
      <c r="AF8" s="73" t="s">
        <v>12</v>
      </c>
      <c r="AG8" s="31">
        <f>B8/$B$9</f>
        <v>5.3594215227562737E-3</v>
      </c>
      <c r="AH8" s="31">
        <f>C8/$C$9</f>
        <v>1.9727299100667246E-2</v>
      </c>
      <c r="AI8" s="31">
        <f>D8/$D$9</f>
        <v>3.8102353380649982E-2</v>
      </c>
      <c r="AJ8" s="31">
        <f>E8/$E$9</f>
        <v>1.2023171931358618E-2</v>
      </c>
      <c r="AK8" s="31">
        <f t="shared" si="5"/>
        <v>4.3301069791136021E-3</v>
      </c>
      <c r="AL8" s="31">
        <f t="shared" si="6"/>
        <v>0</v>
      </c>
    </row>
    <row r="9" spans="1:38" s="3" customFormat="1" ht="16.5" customHeight="1" x14ac:dyDescent="0.25">
      <c r="A9" s="19" t="s">
        <v>10</v>
      </c>
      <c r="B9" s="9">
        <f t="shared" ref="B9:G9" si="11">SUM(B4:B8)</f>
        <v>11755</v>
      </c>
      <c r="C9" s="9">
        <f t="shared" si="11"/>
        <v>10341</v>
      </c>
      <c r="D9" s="9">
        <f t="shared" si="11"/>
        <v>8031</v>
      </c>
      <c r="E9" s="54">
        <f t="shared" si="11"/>
        <v>9149</v>
      </c>
      <c r="F9" s="54">
        <f t="shared" si="11"/>
        <v>7852</v>
      </c>
      <c r="G9" s="9">
        <f t="shared" si="11"/>
        <v>5385</v>
      </c>
      <c r="H9" s="10">
        <f t="shared" si="7"/>
        <v>1</v>
      </c>
      <c r="I9" s="10">
        <f t="shared" si="7"/>
        <v>1</v>
      </c>
      <c r="J9" s="10">
        <f t="shared" si="7"/>
        <v>1</v>
      </c>
      <c r="K9" s="10">
        <f t="shared" si="7"/>
        <v>1</v>
      </c>
      <c r="L9" s="29">
        <f t="shared" si="1"/>
        <v>1</v>
      </c>
      <c r="M9" s="10">
        <f t="shared" si="1"/>
        <v>1</v>
      </c>
      <c r="N9" s="10"/>
      <c r="O9" s="10"/>
      <c r="P9" s="10"/>
      <c r="Q9" s="29"/>
      <c r="R9" s="10"/>
      <c r="S9" s="10"/>
      <c r="T9" s="10"/>
      <c r="U9" s="10"/>
      <c r="V9" s="9">
        <f t="shared" si="9"/>
        <v>-1414</v>
      </c>
      <c r="W9" s="9">
        <f t="shared" si="9"/>
        <v>-2310</v>
      </c>
      <c r="X9" s="9">
        <f t="shared" si="9"/>
        <v>1118</v>
      </c>
      <c r="Y9" s="9">
        <f t="shared" si="9"/>
        <v>-1297</v>
      </c>
      <c r="Z9" s="68">
        <f t="shared" si="9"/>
        <v>-2467</v>
      </c>
      <c r="AA9" s="10">
        <f t="shared" si="10"/>
        <v>-0.12028923862186304</v>
      </c>
      <c r="AB9" s="10">
        <f t="shared" si="10"/>
        <v>-0.223382651581085</v>
      </c>
      <c r="AC9" s="10">
        <f t="shared" si="10"/>
        <v>0.13921055908355123</v>
      </c>
      <c r="AD9" s="10">
        <f t="shared" si="10"/>
        <v>-0.14176412722701934</v>
      </c>
      <c r="AE9" s="75">
        <f t="shared" si="10"/>
        <v>-0.31418746816097809</v>
      </c>
      <c r="AF9" s="27"/>
      <c r="AG9" s="31">
        <f>B9/$B$9</f>
        <v>1</v>
      </c>
      <c r="AH9" s="31">
        <f>C9/$C$9</f>
        <v>1</v>
      </c>
      <c r="AI9" s="31">
        <f>D9/$D$9</f>
        <v>1</v>
      </c>
      <c r="AJ9" s="31">
        <f>E9/$E$9</f>
        <v>1</v>
      </c>
      <c r="AK9" s="31">
        <f t="shared" si="5"/>
        <v>1</v>
      </c>
      <c r="AL9" s="31">
        <f t="shared" si="6"/>
        <v>1</v>
      </c>
    </row>
    <row r="10" spans="1:38" s="4" customFormat="1" ht="24.75" customHeight="1" x14ac:dyDescent="0.2">
      <c r="A10" s="13" t="s">
        <v>30</v>
      </c>
      <c r="B10" s="15"/>
      <c r="C10" s="15"/>
      <c r="D10" s="17"/>
      <c r="E10" s="55"/>
      <c r="F10" s="55"/>
      <c r="G10" s="17"/>
      <c r="H10" s="18"/>
      <c r="I10" s="38"/>
      <c r="J10" s="36"/>
      <c r="K10" s="36"/>
      <c r="L10" s="76"/>
      <c r="M10" s="39"/>
      <c r="N10" s="18"/>
      <c r="O10" s="18"/>
      <c r="P10" s="18"/>
      <c r="Q10" s="22"/>
      <c r="R10" s="18"/>
      <c r="S10" s="18"/>
      <c r="T10" s="18"/>
      <c r="U10" s="18"/>
      <c r="V10" s="17"/>
      <c r="W10" s="17"/>
      <c r="X10" s="17"/>
      <c r="Y10" s="17"/>
      <c r="Z10" s="69"/>
      <c r="AA10" s="17"/>
      <c r="AB10" s="17"/>
      <c r="AC10" s="17"/>
      <c r="AD10" s="17"/>
      <c r="AE10" s="68"/>
      <c r="AF10" s="28"/>
      <c r="AG10" s="32">
        <v>1998</v>
      </c>
      <c r="AH10" s="32">
        <v>2002</v>
      </c>
      <c r="AI10" s="32">
        <v>2006</v>
      </c>
      <c r="AJ10" s="32">
        <v>2010</v>
      </c>
      <c r="AK10" s="35">
        <v>2014</v>
      </c>
      <c r="AL10" s="35">
        <v>2018</v>
      </c>
    </row>
    <row r="11" spans="1:38" s="3" customFormat="1" ht="16.5" customHeight="1" x14ac:dyDescent="0.3">
      <c r="A11" s="19" t="s">
        <v>28</v>
      </c>
      <c r="B11" s="9">
        <v>13072</v>
      </c>
      <c r="C11" s="9">
        <v>10660</v>
      </c>
      <c r="D11" s="9">
        <v>9715</v>
      </c>
      <c r="E11" s="54">
        <v>9977</v>
      </c>
      <c r="F11" s="54">
        <v>7695</v>
      </c>
      <c r="G11" s="21">
        <v>5693</v>
      </c>
      <c r="H11" s="10">
        <f t="shared" ref="H11:K12" si="12">AG11</f>
        <v>0.89173886349682785</v>
      </c>
      <c r="I11" s="10">
        <f t="shared" si="12"/>
        <v>0.87084388530348833</v>
      </c>
      <c r="J11" s="10">
        <f t="shared" si="12"/>
        <v>0.85234251623091772</v>
      </c>
      <c r="K11" s="10">
        <f t="shared" si="12"/>
        <v>0.82047697368421058</v>
      </c>
      <c r="L11" s="29">
        <f t="shared" ref="L11:M16" si="13">AK11</f>
        <v>0.80592794302471726</v>
      </c>
      <c r="M11" s="42">
        <f t="shared" si="13"/>
        <v>0.8429079064258217</v>
      </c>
      <c r="N11" s="10">
        <f t="shared" ref="N11:R13" si="14">AH11-AG11</f>
        <v>-2.089497819333952E-2</v>
      </c>
      <c r="O11" s="10">
        <f t="shared" si="14"/>
        <v>-1.8501369072570606E-2</v>
      </c>
      <c r="P11" s="10">
        <f t="shared" si="14"/>
        <v>-3.1865542546707148E-2</v>
      </c>
      <c r="Q11" s="29">
        <f t="shared" si="14"/>
        <v>-1.4549030659493312E-2</v>
      </c>
      <c r="R11" s="43">
        <f t="shared" si="14"/>
        <v>3.6979963401104432E-2</v>
      </c>
      <c r="S11" s="10"/>
      <c r="T11" s="10"/>
      <c r="U11" s="10"/>
      <c r="V11" s="9">
        <f t="shared" ref="V11:Z12" si="15">C11-B11</f>
        <v>-2412</v>
      </c>
      <c r="W11" s="9">
        <f t="shared" si="15"/>
        <v>-945</v>
      </c>
      <c r="X11" s="9">
        <f t="shared" si="15"/>
        <v>262</v>
      </c>
      <c r="Y11" s="9">
        <f t="shared" si="15"/>
        <v>-2282</v>
      </c>
      <c r="Z11" s="68">
        <f t="shared" si="15"/>
        <v>-2002</v>
      </c>
      <c r="AA11" s="10">
        <f t="shared" ref="AA11:AE12" si="16">V11/B11</f>
        <v>-0.18451652386780906</v>
      </c>
      <c r="AB11" s="10">
        <f t="shared" si="16"/>
        <v>-8.8649155722326456E-2</v>
      </c>
      <c r="AC11" s="10">
        <f t="shared" si="16"/>
        <v>2.6968605249613999E-2</v>
      </c>
      <c r="AD11" s="10">
        <f t="shared" si="16"/>
        <v>-0.22872606996091011</v>
      </c>
      <c r="AE11" s="71">
        <f t="shared" si="16"/>
        <v>-0.26016894087069525</v>
      </c>
      <c r="AF11" s="73" t="s">
        <v>0</v>
      </c>
      <c r="AG11" s="31">
        <f>B11/$B$16</f>
        <v>0.89173886349682785</v>
      </c>
      <c r="AH11" s="31">
        <f>C11/$C$16</f>
        <v>0.87084388530348833</v>
      </c>
      <c r="AI11" s="31">
        <f>D11/$D$16</f>
        <v>0.85234251623091772</v>
      </c>
      <c r="AJ11" s="31">
        <f>E11/$E$16</f>
        <v>0.82047697368421058</v>
      </c>
      <c r="AK11" s="31">
        <f t="shared" ref="AK11:AK16" si="17">F11/$F$16</f>
        <v>0.80592794302471726</v>
      </c>
      <c r="AL11" s="31">
        <f t="shared" ref="AL11:AL16" si="18">G11/$G$16</f>
        <v>0.8429079064258217</v>
      </c>
    </row>
    <row r="12" spans="1:38" s="3" customFormat="1" ht="16.5" customHeight="1" x14ac:dyDescent="0.3">
      <c r="A12" s="19" t="s">
        <v>31</v>
      </c>
      <c r="B12" s="9">
        <v>1444</v>
      </c>
      <c r="C12" s="9">
        <v>1188</v>
      </c>
      <c r="D12" s="9">
        <v>1458</v>
      </c>
      <c r="E12" s="54">
        <v>1822</v>
      </c>
      <c r="F12" s="54">
        <v>1353</v>
      </c>
      <c r="G12" s="21">
        <v>804</v>
      </c>
      <c r="H12" s="10">
        <f t="shared" si="12"/>
        <v>9.8506037246742617E-2</v>
      </c>
      <c r="I12" s="10">
        <f t="shared" si="12"/>
        <v>9.7050894534760235E-2</v>
      </c>
      <c r="J12" s="10">
        <f t="shared" si="12"/>
        <v>0.12791717845236006</v>
      </c>
      <c r="K12" s="10">
        <f t="shared" si="12"/>
        <v>0.14983552631578947</v>
      </c>
      <c r="L12" s="29">
        <f t="shared" si="13"/>
        <v>0.14170506912442396</v>
      </c>
      <c r="M12" s="42">
        <f t="shared" si="13"/>
        <v>0.11904056855196921</v>
      </c>
      <c r="N12" s="10">
        <f t="shared" si="14"/>
        <v>-1.4551427119823823E-3</v>
      </c>
      <c r="O12" s="10">
        <f t="shared" si="14"/>
        <v>3.0866283917599824E-2</v>
      </c>
      <c r="P12" s="10">
        <f t="shared" si="14"/>
        <v>2.1918347863429416E-2</v>
      </c>
      <c r="Q12" s="29">
        <f t="shared" si="14"/>
        <v>-8.1304571913655144E-3</v>
      </c>
      <c r="R12" s="43">
        <f t="shared" si="14"/>
        <v>-2.2664500572454754E-2</v>
      </c>
      <c r="S12" s="10"/>
      <c r="T12" s="10"/>
      <c r="U12" s="10"/>
      <c r="V12" s="9">
        <f t="shared" si="15"/>
        <v>-256</v>
      </c>
      <c r="W12" s="9">
        <f t="shared" si="15"/>
        <v>270</v>
      </c>
      <c r="X12" s="9">
        <f t="shared" si="15"/>
        <v>364</v>
      </c>
      <c r="Y12" s="9">
        <f t="shared" si="15"/>
        <v>-469</v>
      </c>
      <c r="Z12" s="68">
        <f t="shared" si="15"/>
        <v>-549</v>
      </c>
      <c r="AA12" s="10">
        <f t="shared" si="16"/>
        <v>-0.17728531855955679</v>
      </c>
      <c r="AB12" s="10">
        <f t="shared" si="16"/>
        <v>0.22727272727272727</v>
      </c>
      <c r="AC12" s="10">
        <f t="shared" si="16"/>
        <v>0.2496570644718793</v>
      </c>
      <c r="AD12" s="10">
        <f t="shared" si="16"/>
        <v>-0.25740944017563117</v>
      </c>
      <c r="AE12" s="71">
        <f t="shared" si="16"/>
        <v>-0.40576496674057649</v>
      </c>
      <c r="AF12" s="73" t="s">
        <v>16</v>
      </c>
      <c r="AG12" s="31">
        <f>B12/$B$16</f>
        <v>9.8506037246742617E-2</v>
      </c>
      <c r="AH12" s="31">
        <f>C12/$C$16</f>
        <v>9.7050894534760235E-2</v>
      </c>
      <c r="AI12" s="31">
        <f>D12/$D$16</f>
        <v>0.12791717845236006</v>
      </c>
      <c r="AJ12" s="31">
        <f>E12/$E$16</f>
        <v>0.14983552631578947</v>
      </c>
      <c r="AK12" s="31">
        <f t="shared" si="17"/>
        <v>0.14170506912442396</v>
      </c>
      <c r="AL12" s="31">
        <f t="shared" si="18"/>
        <v>0.11904056855196921</v>
      </c>
    </row>
    <row r="13" spans="1:38" s="3" customFormat="1" ht="16.5" customHeight="1" x14ac:dyDescent="0.3">
      <c r="A13" s="19" t="s">
        <v>18</v>
      </c>
      <c r="B13" s="9"/>
      <c r="C13" s="9"/>
      <c r="D13" s="9"/>
      <c r="E13" s="54"/>
      <c r="F13" s="54">
        <v>303</v>
      </c>
      <c r="G13" s="21">
        <v>184</v>
      </c>
      <c r="H13" s="10"/>
      <c r="I13" s="10"/>
      <c r="J13" s="10"/>
      <c r="K13" s="10"/>
      <c r="L13" s="29">
        <f t="shared" si="13"/>
        <v>3.1734394637620442E-2</v>
      </c>
      <c r="M13" s="42">
        <f t="shared" si="13"/>
        <v>2.7243115190997928E-2</v>
      </c>
      <c r="N13" s="10"/>
      <c r="O13" s="10"/>
      <c r="P13" s="10"/>
      <c r="Q13" s="29"/>
      <c r="R13" s="43">
        <f t="shared" si="14"/>
        <v>-4.4912794466225141E-3</v>
      </c>
      <c r="S13" s="10"/>
      <c r="T13" s="10"/>
      <c r="U13" s="10"/>
      <c r="V13" s="9"/>
      <c r="W13" s="9"/>
      <c r="X13" s="9"/>
      <c r="Y13" s="9"/>
      <c r="Z13" s="68">
        <f>G13-F13</f>
        <v>-119</v>
      </c>
      <c r="AA13" s="10"/>
      <c r="AB13" s="10"/>
      <c r="AC13" s="10"/>
      <c r="AD13" s="10"/>
      <c r="AE13" s="71">
        <f>Z13/F13</f>
        <v>-0.39273927392739272</v>
      </c>
      <c r="AF13" s="73" t="s">
        <v>18</v>
      </c>
      <c r="AG13" s="31"/>
      <c r="AH13" s="31"/>
      <c r="AI13" s="31"/>
      <c r="AJ13" s="31"/>
      <c r="AK13" s="31">
        <f t="shared" si="17"/>
        <v>3.1734394637620442E-2</v>
      </c>
      <c r="AL13" s="31">
        <f t="shared" si="18"/>
        <v>2.7243115190997928E-2</v>
      </c>
    </row>
    <row r="14" spans="1:38" s="3" customFormat="1" ht="16.5" customHeight="1" x14ac:dyDescent="0.3">
      <c r="A14" s="19" t="s">
        <v>11</v>
      </c>
      <c r="B14" s="9">
        <v>92</v>
      </c>
      <c r="C14" s="9">
        <v>127</v>
      </c>
      <c r="D14" s="9">
        <v>178</v>
      </c>
      <c r="E14" s="54">
        <v>296</v>
      </c>
      <c r="F14" s="54">
        <v>114</v>
      </c>
      <c r="G14" s="21">
        <v>73</v>
      </c>
      <c r="H14" s="10">
        <f t="shared" ref="H14:K16" si="19">AG14</f>
        <v>6.2760079132273688E-3</v>
      </c>
      <c r="I14" s="10">
        <f t="shared" si="19"/>
        <v>1.0374969365247937E-2</v>
      </c>
      <c r="J14" s="10">
        <f t="shared" si="19"/>
        <v>1.5616774872784699E-2</v>
      </c>
      <c r="K14" s="10">
        <f t="shared" si="19"/>
        <v>2.4342105263157894E-2</v>
      </c>
      <c r="L14" s="29">
        <f t="shared" si="13"/>
        <v>1.193967322999581E-2</v>
      </c>
      <c r="M14" s="42">
        <f t="shared" si="13"/>
        <v>1.0808409831211134E-2</v>
      </c>
      <c r="N14" s="10">
        <f t="shared" ref="N14:R15" si="20">AH14-AG14</f>
        <v>4.0989614520205685E-3</v>
      </c>
      <c r="O14" s="10">
        <f t="shared" si="20"/>
        <v>5.2418055075367613E-3</v>
      </c>
      <c r="P14" s="10">
        <f t="shared" si="20"/>
        <v>8.7253303903731955E-3</v>
      </c>
      <c r="Q14" s="29">
        <f t="shared" si="20"/>
        <v>-1.2402432033162084E-2</v>
      </c>
      <c r="R14" s="43">
        <f t="shared" si="20"/>
        <v>-1.1312633987846758E-3</v>
      </c>
      <c r="S14" s="10"/>
      <c r="T14" s="10"/>
      <c r="U14" s="10"/>
      <c r="V14" s="9">
        <f t="shared" ref="V14:Y16" si="21">C14-B14</f>
        <v>35</v>
      </c>
      <c r="W14" s="9">
        <f t="shared" si="21"/>
        <v>51</v>
      </c>
      <c r="X14" s="9">
        <f t="shared" si="21"/>
        <v>118</v>
      </c>
      <c r="Y14" s="9">
        <f t="shared" si="21"/>
        <v>-182</v>
      </c>
      <c r="Z14" s="68">
        <f>G14-F14</f>
        <v>-41</v>
      </c>
      <c r="AA14" s="10">
        <f t="shared" ref="AA14:AD16" si="22">V14/B14</f>
        <v>0.38043478260869568</v>
      </c>
      <c r="AB14" s="10">
        <f t="shared" si="22"/>
        <v>0.40157480314960631</v>
      </c>
      <c r="AC14" s="10">
        <f t="shared" si="22"/>
        <v>0.6629213483146067</v>
      </c>
      <c r="AD14" s="10">
        <f t="shared" si="22"/>
        <v>-0.61486486486486491</v>
      </c>
      <c r="AE14" s="71">
        <f>Z14/F14</f>
        <v>-0.35964912280701755</v>
      </c>
      <c r="AF14" s="73" t="s">
        <v>11</v>
      </c>
      <c r="AG14" s="31">
        <f>B14/$B$16</f>
        <v>6.2760079132273688E-3</v>
      </c>
      <c r="AH14" s="31">
        <f>C14/$C$16</f>
        <v>1.0374969365247937E-2</v>
      </c>
      <c r="AI14" s="31">
        <f>D14/$D$16</f>
        <v>1.5616774872784699E-2</v>
      </c>
      <c r="AJ14" s="31">
        <f>E14/$E$16</f>
        <v>2.4342105263157894E-2</v>
      </c>
      <c r="AK14" s="31">
        <f t="shared" si="17"/>
        <v>1.193967322999581E-2</v>
      </c>
      <c r="AL14" s="31">
        <f t="shared" si="18"/>
        <v>1.0808409831211134E-2</v>
      </c>
    </row>
    <row r="15" spans="1:38" s="3" customFormat="1" ht="16.5" customHeight="1" x14ac:dyDescent="0.25">
      <c r="A15" s="19" t="s">
        <v>12</v>
      </c>
      <c r="B15" s="9">
        <v>51</v>
      </c>
      <c r="C15" s="9">
        <v>266</v>
      </c>
      <c r="D15" s="9">
        <v>47</v>
      </c>
      <c r="E15" s="54">
        <v>65</v>
      </c>
      <c r="F15" s="54">
        <v>83</v>
      </c>
      <c r="G15" s="21">
        <v>0</v>
      </c>
      <c r="H15" s="10">
        <f t="shared" si="19"/>
        <v>3.4790913432021283E-3</v>
      </c>
      <c r="I15" s="10">
        <f t="shared" si="19"/>
        <v>2.1730250796503554E-2</v>
      </c>
      <c r="J15" s="10">
        <f t="shared" si="19"/>
        <v>4.1235304439375328E-3</v>
      </c>
      <c r="K15" s="10">
        <f t="shared" si="19"/>
        <v>5.3453947368421054E-3</v>
      </c>
      <c r="L15" s="29">
        <f t="shared" si="13"/>
        <v>8.6929199832425641E-3</v>
      </c>
      <c r="M15" s="42">
        <f t="shared" si="13"/>
        <v>0</v>
      </c>
      <c r="N15" s="10">
        <f t="shared" si="20"/>
        <v>1.8251159453301427E-2</v>
      </c>
      <c r="O15" s="10">
        <f t="shared" si="20"/>
        <v>-1.7606720352566021E-2</v>
      </c>
      <c r="P15" s="10">
        <f t="shared" si="20"/>
        <v>1.2218642929045726E-3</v>
      </c>
      <c r="Q15" s="29">
        <f t="shared" si="20"/>
        <v>3.3475252464004587E-3</v>
      </c>
      <c r="R15" s="43">
        <f t="shared" si="20"/>
        <v>-8.6929199832425641E-3</v>
      </c>
      <c r="S15" s="10"/>
      <c r="T15" s="10"/>
      <c r="U15" s="10"/>
      <c r="V15" s="9">
        <f t="shared" si="21"/>
        <v>215</v>
      </c>
      <c r="W15" s="9">
        <f t="shared" si="21"/>
        <v>-219</v>
      </c>
      <c r="X15" s="9">
        <f t="shared" si="21"/>
        <v>18</v>
      </c>
      <c r="Y15" s="9">
        <f t="shared" si="21"/>
        <v>18</v>
      </c>
      <c r="Z15" s="68">
        <f>G15-F15</f>
        <v>-83</v>
      </c>
      <c r="AA15" s="10">
        <f t="shared" si="22"/>
        <v>4.215686274509804</v>
      </c>
      <c r="AB15" s="10">
        <f t="shared" si="22"/>
        <v>-0.82330827067669177</v>
      </c>
      <c r="AC15" s="10">
        <f t="shared" si="22"/>
        <v>0.38297872340425532</v>
      </c>
      <c r="AD15" s="10">
        <f t="shared" si="22"/>
        <v>0.27692307692307694</v>
      </c>
      <c r="AE15" s="71">
        <f>Z15/F15</f>
        <v>-1</v>
      </c>
      <c r="AF15" s="73" t="s">
        <v>12</v>
      </c>
      <c r="AG15" s="31">
        <f>B15/$B$16</f>
        <v>3.4790913432021283E-3</v>
      </c>
      <c r="AH15" s="31">
        <f>C15/$C$16</f>
        <v>2.1730250796503554E-2</v>
      </c>
      <c r="AI15" s="31">
        <f>D15/$D$16</f>
        <v>4.1235304439375328E-3</v>
      </c>
      <c r="AJ15" s="31">
        <f>E15/$E$16</f>
        <v>5.3453947368421054E-3</v>
      </c>
      <c r="AK15" s="31">
        <f t="shared" si="17"/>
        <v>8.6929199832425641E-3</v>
      </c>
      <c r="AL15" s="31">
        <f t="shared" si="18"/>
        <v>0</v>
      </c>
    </row>
    <row r="16" spans="1:38" s="3" customFormat="1" ht="16.5" customHeight="1" x14ac:dyDescent="0.25">
      <c r="A16" s="19" t="s">
        <v>10</v>
      </c>
      <c r="B16" s="9">
        <f t="shared" ref="B16:G16" si="23">SUM(B11:B15)</f>
        <v>14659</v>
      </c>
      <c r="C16" s="9">
        <f t="shared" si="23"/>
        <v>12241</v>
      </c>
      <c r="D16" s="9">
        <f t="shared" si="23"/>
        <v>11398</v>
      </c>
      <c r="E16" s="54">
        <f t="shared" si="23"/>
        <v>12160</v>
      </c>
      <c r="F16" s="54">
        <f t="shared" si="23"/>
        <v>9548</v>
      </c>
      <c r="G16" s="9">
        <f t="shared" si="23"/>
        <v>6754</v>
      </c>
      <c r="H16" s="10">
        <f t="shared" si="19"/>
        <v>1</v>
      </c>
      <c r="I16" s="10">
        <f t="shared" si="19"/>
        <v>1</v>
      </c>
      <c r="J16" s="10">
        <f t="shared" si="19"/>
        <v>1</v>
      </c>
      <c r="K16" s="10">
        <f t="shared" si="19"/>
        <v>1</v>
      </c>
      <c r="L16" s="29">
        <f t="shared" si="13"/>
        <v>1</v>
      </c>
      <c r="M16" s="10">
        <f t="shared" si="13"/>
        <v>1</v>
      </c>
      <c r="N16" s="10"/>
      <c r="O16" s="29"/>
      <c r="P16" s="29"/>
      <c r="Q16" s="29"/>
      <c r="R16" s="10"/>
      <c r="S16" s="10"/>
      <c r="T16" s="10"/>
      <c r="U16" s="10"/>
      <c r="V16" s="9">
        <f t="shared" si="21"/>
        <v>-2418</v>
      </c>
      <c r="W16" s="9">
        <f t="shared" si="21"/>
        <v>-843</v>
      </c>
      <c r="X16" s="9">
        <f t="shared" si="21"/>
        <v>762</v>
      </c>
      <c r="Y16" s="9">
        <f t="shared" si="21"/>
        <v>-2612</v>
      </c>
      <c r="Z16" s="68">
        <f>G16-F16</f>
        <v>-2794</v>
      </c>
      <c r="AA16" s="10">
        <f t="shared" si="22"/>
        <v>-0.16494986015417151</v>
      </c>
      <c r="AB16" s="10">
        <f t="shared" si="22"/>
        <v>-6.886692263703946E-2</v>
      </c>
      <c r="AC16" s="10">
        <f t="shared" si="22"/>
        <v>6.6853834005965965E-2</v>
      </c>
      <c r="AD16" s="10">
        <f t="shared" si="22"/>
        <v>-0.21480263157894736</v>
      </c>
      <c r="AE16" s="75">
        <f>Z16/F16</f>
        <v>-0.29262672811059909</v>
      </c>
      <c r="AF16" s="27"/>
      <c r="AG16" s="31">
        <f>B16/$B$16</f>
        <v>1</v>
      </c>
      <c r="AH16" s="31">
        <f>C16/$C$16</f>
        <v>1</v>
      </c>
      <c r="AI16" s="31">
        <f>D16/$D$16</f>
        <v>1</v>
      </c>
      <c r="AJ16" s="31">
        <f>E16/$E$16</f>
        <v>1</v>
      </c>
      <c r="AK16" s="31">
        <f t="shared" si="17"/>
        <v>1</v>
      </c>
      <c r="AL16" s="31">
        <f t="shared" si="18"/>
        <v>1</v>
      </c>
    </row>
    <row r="17" spans="1:38" s="4" customFormat="1" ht="15.75" customHeight="1" x14ac:dyDescent="0.2">
      <c r="A17" s="8" t="s">
        <v>10</v>
      </c>
      <c r="B17" s="15"/>
      <c r="C17" s="15"/>
      <c r="D17" s="17"/>
      <c r="E17" s="17"/>
      <c r="F17" s="55"/>
      <c r="G17" s="17"/>
      <c r="H17" s="18"/>
      <c r="I17" s="36"/>
      <c r="J17" s="40"/>
      <c r="K17" s="40"/>
      <c r="L17" s="77"/>
      <c r="M17" s="36"/>
      <c r="N17" s="18"/>
      <c r="O17" s="22"/>
      <c r="P17" s="22"/>
      <c r="Q17" s="22"/>
      <c r="R17" s="18"/>
      <c r="S17" s="18"/>
      <c r="T17" s="18"/>
      <c r="U17" s="18"/>
      <c r="V17" s="17"/>
      <c r="W17" s="17"/>
      <c r="X17" s="17"/>
      <c r="Y17" s="17"/>
      <c r="Z17" s="69"/>
      <c r="AA17" s="17"/>
      <c r="AB17" s="17"/>
      <c r="AC17" s="17"/>
      <c r="AD17" s="17"/>
      <c r="AE17" s="68"/>
      <c r="AF17" s="28"/>
      <c r="AG17" s="32">
        <v>1998</v>
      </c>
      <c r="AH17" s="32">
        <v>2002</v>
      </c>
      <c r="AI17" s="32">
        <v>2006</v>
      </c>
      <c r="AJ17" s="32">
        <v>2010</v>
      </c>
      <c r="AK17" s="35">
        <v>2014</v>
      </c>
      <c r="AL17" s="35">
        <v>2018</v>
      </c>
    </row>
    <row r="18" spans="1:38" s="3" customFormat="1" ht="16.5" customHeight="1" x14ac:dyDescent="0.3">
      <c r="A18" s="19" t="s">
        <v>28</v>
      </c>
      <c r="B18" s="9">
        <f t="shared" ref="B18:E19" si="24">B11+B4</f>
        <v>17737</v>
      </c>
      <c r="C18" s="9">
        <f t="shared" si="24"/>
        <v>13568</v>
      </c>
      <c r="D18" s="9">
        <f t="shared" si="24"/>
        <v>12939</v>
      </c>
      <c r="E18" s="54">
        <f t="shared" si="24"/>
        <v>13466</v>
      </c>
      <c r="F18" s="54">
        <v>9597</v>
      </c>
      <c r="G18" s="44">
        <v>7018</v>
      </c>
      <c r="H18" s="10">
        <f t="shared" ref="H18:K19" si="25">AG18</f>
        <v>0.67149996214128871</v>
      </c>
      <c r="I18" s="10">
        <f t="shared" si="25"/>
        <v>0.60083252147728283</v>
      </c>
      <c r="J18" s="10">
        <f t="shared" si="25"/>
        <v>0.66596325081064389</v>
      </c>
      <c r="K18" s="10">
        <f t="shared" si="25"/>
        <v>0.63193955605612651</v>
      </c>
      <c r="L18" s="29">
        <f t="shared" ref="L18:M23" si="26">AK18</f>
        <v>0.55155172413793108</v>
      </c>
      <c r="M18" s="42">
        <f t="shared" si="26"/>
        <v>0.578136584562155</v>
      </c>
      <c r="N18" s="10">
        <f t="shared" ref="N18:R20" si="27">AH18-AG18</f>
        <v>-7.0667440664005876E-2</v>
      </c>
      <c r="O18" s="10">
        <f t="shared" si="27"/>
        <v>6.5130729333361059E-2</v>
      </c>
      <c r="P18" s="10">
        <f t="shared" si="27"/>
        <v>-3.4023694754517386E-2</v>
      </c>
      <c r="Q18" s="29">
        <f t="shared" si="27"/>
        <v>-8.0387831918195429E-2</v>
      </c>
      <c r="R18" s="43">
        <f t="shared" si="27"/>
        <v>2.6584860424223922E-2</v>
      </c>
      <c r="S18" s="10"/>
      <c r="T18" s="10"/>
      <c r="U18" s="10"/>
      <c r="V18" s="9">
        <f t="shared" ref="V18:Z20" si="28">C18-B18</f>
        <v>-4169</v>
      </c>
      <c r="W18" s="9">
        <f t="shared" si="28"/>
        <v>-629</v>
      </c>
      <c r="X18" s="9">
        <f t="shared" si="28"/>
        <v>527</v>
      </c>
      <c r="Y18" s="9">
        <f t="shared" si="28"/>
        <v>-3869</v>
      </c>
      <c r="Z18" s="68">
        <f t="shared" si="28"/>
        <v>-2579</v>
      </c>
      <c r="AA18" s="10">
        <f t="shared" ref="AA18:AE20" si="29">V18/B18</f>
        <v>-0.23504538535265265</v>
      </c>
      <c r="AB18" s="10">
        <f t="shared" si="29"/>
        <v>-4.6359080188679243E-2</v>
      </c>
      <c r="AC18" s="10">
        <f t="shared" si="29"/>
        <v>4.0729577247082462E-2</v>
      </c>
      <c r="AD18" s="10">
        <f t="shared" si="29"/>
        <v>-0.28731620377246397</v>
      </c>
      <c r="AE18" s="71">
        <f t="shared" si="29"/>
        <v>-0.26872981139939567</v>
      </c>
      <c r="AF18" s="73" t="s">
        <v>0</v>
      </c>
      <c r="AG18" s="31">
        <f>B18/$B$23</f>
        <v>0.67149996214128871</v>
      </c>
      <c r="AH18" s="31">
        <f>C18/$C$23</f>
        <v>0.60083252147728283</v>
      </c>
      <c r="AI18" s="31">
        <f>D18/$D$23</f>
        <v>0.66596325081064389</v>
      </c>
      <c r="AJ18" s="31">
        <f>E18/$E$23</f>
        <v>0.63193955605612651</v>
      </c>
      <c r="AK18" s="31">
        <f t="shared" ref="AK18:AK23" si="30">F18/$F$23</f>
        <v>0.55155172413793108</v>
      </c>
      <c r="AL18" s="31">
        <f t="shared" ref="AL18:AL23" si="31">G18/$G$23</f>
        <v>0.578136584562155</v>
      </c>
    </row>
    <row r="19" spans="1:38" s="3" customFormat="1" ht="16.5" customHeight="1" x14ac:dyDescent="0.3">
      <c r="A19" s="19" t="s">
        <v>31</v>
      </c>
      <c r="B19" s="9">
        <f t="shared" si="24"/>
        <v>8381</v>
      </c>
      <c r="C19" s="9">
        <f t="shared" si="24"/>
        <v>8336</v>
      </c>
      <c r="D19" s="9">
        <f t="shared" si="24"/>
        <v>5713</v>
      </c>
      <c r="E19" s="54">
        <f t="shared" si="24"/>
        <v>5628</v>
      </c>
      <c r="F19" s="54">
        <v>3907</v>
      </c>
      <c r="G19" s="44">
        <v>2964</v>
      </c>
      <c r="H19" s="10">
        <f t="shared" si="25"/>
        <v>0.31729385931702886</v>
      </c>
      <c r="I19" s="10">
        <f t="shared" si="25"/>
        <v>0.36914356567177398</v>
      </c>
      <c r="J19" s="10">
        <f t="shared" si="25"/>
        <v>0.29404498430181686</v>
      </c>
      <c r="K19" s="10">
        <f t="shared" si="25"/>
        <v>0.26411375475151344</v>
      </c>
      <c r="L19" s="29">
        <f t="shared" si="26"/>
        <v>0.22454022988505748</v>
      </c>
      <c r="M19" s="42">
        <f t="shared" si="26"/>
        <v>0.24417167806244336</v>
      </c>
      <c r="N19" s="10">
        <f t="shared" si="27"/>
        <v>5.1849706354745118E-2</v>
      </c>
      <c r="O19" s="10">
        <f t="shared" si="27"/>
        <v>-7.5098581369957118E-2</v>
      </c>
      <c r="P19" s="10">
        <f t="shared" si="27"/>
        <v>-2.9931229550303418E-2</v>
      </c>
      <c r="Q19" s="29">
        <f t="shared" si="27"/>
        <v>-3.9573524866455961E-2</v>
      </c>
      <c r="R19" s="43">
        <f t="shared" si="27"/>
        <v>1.963144817738588E-2</v>
      </c>
      <c r="S19" s="10"/>
      <c r="T19" s="10"/>
      <c r="U19" s="10"/>
      <c r="V19" s="9">
        <f t="shared" si="28"/>
        <v>-45</v>
      </c>
      <c r="W19" s="9">
        <f t="shared" si="28"/>
        <v>-2623</v>
      </c>
      <c r="X19" s="9">
        <f t="shared" si="28"/>
        <v>-85</v>
      </c>
      <c r="Y19" s="9">
        <f t="shared" si="28"/>
        <v>-1721</v>
      </c>
      <c r="Z19" s="68">
        <f t="shared" si="28"/>
        <v>-943</v>
      </c>
      <c r="AA19" s="10">
        <f t="shared" si="29"/>
        <v>-5.3692876745018497E-3</v>
      </c>
      <c r="AB19" s="10">
        <f t="shared" si="29"/>
        <v>-0.31465930902111322</v>
      </c>
      <c r="AC19" s="10">
        <f t="shared" si="29"/>
        <v>-1.4878347628216349E-2</v>
      </c>
      <c r="AD19" s="10">
        <f t="shared" si="29"/>
        <v>-0.30579246624022743</v>
      </c>
      <c r="AE19" s="71">
        <f t="shared" si="29"/>
        <v>-0.24136165856155617</v>
      </c>
      <c r="AF19" s="73" t="s">
        <v>16</v>
      </c>
      <c r="AG19" s="31">
        <f>B19/$B$23</f>
        <v>0.31729385931702886</v>
      </c>
      <c r="AH19" s="31">
        <f>C19/$C$23</f>
        <v>0.36914356567177398</v>
      </c>
      <c r="AI19" s="31">
        <f>D19/$D$23</f>
        <v>0.29404498430181686</v>
      </c>
      <c r="AJ19" s="31">
        <f>E19/$E$23</f>
        <v>0.26411375475151344</v>
      </c>
      <c r="AK19" s="31">
        <f t="shared" si="30"/>
        <v>0.22454022988505748</v>
      </c>
      <c r="AL19" s="31">
        <f t="shared" si="31"/>
        <v>0.24417167806244336</v>
      </c>
    </row>
    <row r="20" spans="1:38" s="3" customFormat="1" ht="16.5" customHeight="1" x14ac:dyDescent="0.3">
      <c r="A20" s="19" t="s">
        <v>18</v>
      </c>
      <c r="B20" s="9"/>
      <c r="C20" s="9"/>
      <c r="D20" s="9"/>
      <c r="E20" s="54"/>
      <c r="F20" s="54">
        <v>3603</v>
      </c>
      <c r="G20" s="44">
        <v>2037</v>
      </c>
      <c r="H20" s="10"/>
      <c r="I20" s="10"/>
      <c r="J20" s="10"/>
      <c r="K20" s="10"/>
      <c r="L20" s="29">
        <f t="shared" si="26"/>
        <v>0.20706896551724138</v>
      </c>
      <c r="M20" s="42">
        <f t="shared" si="26"/>
        <v>0.16780624433643629</v>
      </c>
      <c r="N20" s="10"/>
      <c r="O20" s="10"/>
      <c r="P20" s="10"/>
      <c r="Q20" s="29"/>
      <c r="R20" s="43">
        <f t="shared" si="27"/>
        <v>-3.9262721180805094E-2</v>
      </c>
      <c r="S20" s="10"/>
      <c r="T20" s="10"/>
      <c r="U20" s="10"/>
      <c r="V20" s="9"/>
      <c r="W20" s="9"/>
      <c r="X20" s="9"/>
      <c r="Y20" s="9"/>
      <c r="Z20" s="68">
        <f t="shared" si="28"/>
        <v>-1566</v>
      </c>
      <c r="AA20" s="10"/>
      <c r="AB20" s="10"/>
      <c r="AC20" s="10"/>
      <c r="AD20" s="10"/>
      <c r="AE20" s="71">
        <f t="shared" si="29"/>
        <v>-0.43463780183180684</v>
      </c>
      <c r="AF20" s="73" t="s">
        <v>18</v>
      </c>
      <c r="AG20" s="31"/>
      <c r="AH20" s="31"/>
      <c r="AI20" s="31"/>
      <c r="AJ20" s="31"/>
      <c r="AK20" s="31">
        <f t="shared" si="30"/>
        <v>0.20706896551724138</v>
      </c>
      <c r="AL20" s="31">
        <f t="shared" si="31"/>
        <v>0.16780624433643629</v>
      </c>
    </row>
    <row r="21" spans="1:38" s="3" customFormat="1" ht="16.5" customHeight="1" x14ac:dyDescent="0.3">
      <c r="A21" s="19" t="s">
        <v>11</v>
      </c>
      <c r="B21" s="9">
        <f t="shared" ref="B21:E22" si="32">B14+B7</f>
        <v>182</v>
      </c>
      <c r="C21" s="9">
        <f t="shared" si="32"/>
        <v>208</v>
      </c>
      <c r="D21" s="9">
        <f t="shared" si="32"/>
        <v>424</v>
      </c>
      <c r="E21" s="54">
        <f t="shared" si="32"/>
        <v>2040</v>
      </c>
      <c r="F21" s="54">
        <v>176</v>
      </c>
      <c r="G21" s="44">
        <v>120</v>
      </c>
      <c r="H21" s="10">
        <f t="shared" ref="H21:K23" si="33">AG21</f>
        <v>6.8902854546831222E-3</v>
      </c>
      <c r="I21" s="10">
        <f t="shared" si="33"/>
        <v>9.2108759188734395E-3</v>
      </c>
      <c r="J21" s="10">
        <f t="shared" si="33"/>
        <v>2.1823048020999537E-2</v>
      </c>
      <c r="K21" s="10">
        <f t="shared" si="33"/>
        <v>9.5734196818245812E-2</v>
      </c>
      <c r="L21" s="29">
        <f t="shared" si="26"/>
        <v>1.0114942528735632E-2</v>
      </c>
      <c r="M21" s="42">
        <f t="shared" si="26"/>
        <v>9.8854930389653192E-3</v>
      </c>
      <c r="N21" s="10">
        <f t="shared" ref="N21:R22" si="34">AH21-AG21</f>
        <v>2.3205904641903172E-3</v>
      </c>
      <c r="O21" s="10">
        <f t="shared" si="34"/>
        <v>1.2612172102126097E-2</v>
      </c>
      <c r="P21" s="10">
        <f t="shared" si="34"/>
        <v>7.3911148797246279E-2</v>
      </c>
      <c r="Q21" s="29">
        <f t="shared" si="34"/>
        <v>-8.5619254289510185E-2</v>
      </c>
      <c r="R21" s="43">
        <f t="shared" si="34"/>
        <v>-2.2944948977031247E-4</v>
      </c>
      <c r="S21" s="10"/>
      <c r="T21" s="10"/>
      <c r="U21" s="10"/>
      <c r="V21" s="9">
        <f t="shared" ref="V21:Z23" si="35">C21-B21</f>
        <v>26</v>
      </c>
      <c r="W21" s="9">
        <f t="shared" si="35"/>
        <v>216</v>
      </c>
      <c r="X21" s="9">
        <f t="shared" si="35"/>
        <v>1616</v>
      </c>
      <c r="Y21" s="9">
        <f t="shared" si="35"/>
        <v>-1864</v>
      </c>
      <c r="Z21" s="68">
        <f t="shared" si="35"/>
        <v>-56</v>
      </c>
      <c r="AA21" s="10">
        <f t="shared" ref="AA21:AE23" si="36">V21/B21</f>
        <v>0.14285714285714285</v>
      </c>
      <c r="AB21" s="10">
        <f t="shared" si="36"/>
        <v>1.0384615384615385</v>
      </c>
      <c r="AC21" s="10">
        <f t="shared" si="36"/>
        <v>3.8113207547169812</v>
      </c>
      <c r="AD21" s="10">
        <f t="shared" si="36"/>
        <v>-0.9137254901960784</v>
      </c>
      <c r="AE21" s="71">
        <f t="shared" si="36"/>
        <v>-0.31818181818181818</v>
      </c>
      <c r="AF21" s="73" t="s">
        <v>11</v>
      </c>
      <c r="AG21" s="31">
        <f>B21/$B$23</f>
        <v>6.8902854546831222E-3</v>
      </c>
      <c r="AH21" s="31">
        <f>C21/$C$23</f>
        <v>9.2108759188734395E-3</v>
      </c>
      <c r="AI21" s="31">
        <f>D21/$D$23</f>
        <v>2.1823048020999537E-2</v>
      </c>
      <c r="AJ21" s="31">
        <f>E21/$E$23</f>
        <v>9.5734196818245812E-2</v>
      </c>
      <c r="AK21" s="31">
        <f t="shared" si="30"/>
        <v>1.0114942528735632E-2</v>
      </c>
      <c r="AL21" s="31">
        <f t="shared" si="31"/>
        <v>9.8854930389653192E-3</v>
      </c>
    </row>
    <row r="22" spans="1:38" s="3" customFormat="1" ht="16.5" customHeight="1" x14ac:dyDescent="0.25">
      <c r="A22" s="19" t="s">
        <v>12</v>
      </c>
      <c r="B22" s="9">
        <f t="shared" si="32"/>
        <v>114</v>
      </c>
      <c r="C22" s="9">
        <f t="shared" si="32"/>
        <v>470</v>
      </c>
      <c r="D22" s="9">
        <f t="shared" si="32"/>
        <v>353</v>
      </c>
      <c r="E22" s="54">
        <f t="shared" si="32"/>
        <v>175</v>
      </c>
      <c r="F22" s="54">
        <v>117</v>
      </c>
      <c r="G22" s="44">
        <v>0</v>
      </c>
      <c r="H22" s="10">
        <f t="shared" si="33"/>
        <v>4.3158930869993187E-3</v>
      </c>
      <c r="I22" s="10">
        <f t="shared" si="33"/>
        <v>2.0813036932069789E-2</v>
      </c>
      <c r="J22" s="10">
        <f t="shared" si="33"/>
        <v>1.8168716866539709E-2</v>
      </c>
      <c r="K22" s="10">
        <f t="shared" si="33"/>
        <v>8.212492374114224E-3</v>
      </c>
      <c r="L22" s="29">
        <f t="shared" si="26"/>
        <v>6.7241379310344828E-3</v>
      </c>
      <c r="M22" s="42">
        <f t="shared" si="26"/>
        <v>0</v>
      </c>
      <c r="N22" s="10">
        <f t="shared" si="34"/>
        <v>1.6497143845070471E-2</v>
      </c>
      <c r="O22" s="10">
        <f t="shared" si="34"/>
        <v>-2.64432006553008E-3</v>
      </c>
      <c r="P22" s="10">
        <f t="shared" si="34"/>
        <v>-9.9562244924254854E-3</v>
      </c>
      <c r="Q22" s="29">
        <f t="shared" si="34"/>
        <v>-1.4883544430797412E-3</v>
      </c>
      <c r="R22" s="43">
        <f t="shared" si="34"/>
        <v>-6.7241379310344828E-3</v>
      </c>
      <c r="S22" s="10"/>
      <c r="T22" s="10"/>
      <c r="U22" s="10"/>
      <c r="V22" s="9">
        <f t="shared" si="35"/>
        <v>356</v>
      </c>
      <c r="W22" s="9">
        <f t="shared" si="35"/>
        <v>-117</v>
      </c>
      <c r="X22" s="9">
        <f t="shared" si="35"/>
        <v>-178</v>
      </c>
      <c r="Y22" s="9">
        <f t="shared" si="35"/>
        <v>-58</v>
      </c>
      <c r="Z22" s="68">
        <f t="shared" si="35"/>
        <v>-117</v>
      </c>
      <c r="AA22" s="10">
        <f t="shared" si="36"/>
        <v>3.1228070175438596</v>
      </c>
      <c r="AB22" s="10">
        <f t="shared" si="36"/>
        <v>-0.24893617021276596</v>
      </c>
      <c r="AC22" s="10">
        <f t="shared" si="36"/>
        <v>-0.50424929178470257</v>
      </c>
      <c r="AD22" s="10">
        <f t="shared" si="36"/>
        <v>-0.33142857142857141</v>
      </c>
      <c r="AE22" s="71">
        <f t="shared" si="36"/>
        <v>-1</v>
      </c>
      <c r="AF22" s="73" t="s">
        <v>12</v>
      </c>
      <c r="AG22" s="31">
        <f>B22/$B$23</f>
        <v>4.3158930869993187E-3</v>
      </c>
      <c r="AH22" s="31">
        <f>C22/$C$23</f>
        <v>2.0813036932069789E-2</v>
      </c>
      <c r="AI22" s="31">
        <f>D22/$D$23</f>
        <v>1.8168716866539709E-2</v>
      </c>
      <c r="AJ22" s="31">
        <f>E22/$E$23</f>
        <v>8.212492374114224E-3</v>
      </c>
      <c r="AK22" s="31">
        <f t="shared" si="30"/>
        <v>6.7241379310344828E-3</v>
      </c>
      <c r="AL22" s="31">
        <f t="shared" si="31"/>
        <v>0</v>
      </c>
    </row>
    <row r="23" spans="1:38" s="3" customFormat="1" ht="16.5" customHeight="1" x14ac:dyDescent="0.25">
      <c r="A23" s="20" t="s">
        <v>10</v>
      </c>
      <c r="B23" s="11">
        <f t="shared" ref="B23:G23" si="37">SUM(B18:B22)</f>
        <v>26414</v>
      </c>
      <c r="C23" s="11">
        <f t="shared" si="37"/>
        <v>22582</v>
      </c>
      <c r="D23" s="11">
        <f t="shared" si="37"/>
        <v>19429</v>
      </c>
      <c r="E23" s="11">
        <f t="shared" si="37"/>
        <v>21309</v>
      </c>
      <c r="F23" s="59">
        <f t="shared" si="37"/>
        <v>17400</v>
      </c>
      <c r="G23" s="11">
        <f t="shared" si="37"/>
        <v>12139</v>
      </c>
      <c r="H23" s="12">
        <f t="shared" si="33"/>
        <v>1</v>
      </c>
      <c r="I23" s="12">
        <f t="shared" si="33"/>
        <v>1</v>
      </c>
      <c r="J23" s="12">
        <f t="shared" si="33"/>
        <v>1</v>
      </c>
      <c r="K23" s="12">
        <f t="shared" si="33"/>
        <v>1</v>
      </c>
      <c r="L23" s="30">
        <f t="shared" si="26"/>
        <v>1</v>
      </c>
      <c r="M23" s="12">
        <f t="shared" si="26"/>
        <v>1</v>
      </c>
      <c r="N23" s="12"/>
      <c r="O23" s="30"/>
      <c r="P23" s="30"/>
      <c r="Q23" s="30"/>
      <c r="R23" s="12"/>
      <c r="S23" s="12"/>
      <c r="T23" s="12"/>
      <c r="U23" s="12"/>
      <c r="V23" s="11">
        <f t="shared" si="35"/>
        <v>-3832</v>
      </c>
      <c r="W23" s="11">
        <f t="shared" si="35"/>
        <v>-3153</v>
      </c>
      <c r="X23" s="11">
        <f t="shared" si="35"/>
        <v>1880</v>
      </c>
      <c r="Y23" s="11">
        <f t="shared" si="35"/>
        <v>-3909</v>
      </c>
      <c r="Z23" s="70">
        <f t="shared" si="35"/>
        <v>-5261</v>
      </c>
      <c r="AA23" s="12">
        <f t="shared" si="36"/>
        <v>-0.14507458166124026</v>
      </c>
      <c r="AB23" s="12">
        <f t="shared" si="36"/>
        <v>-0.13962447967407671</v>
      </c>
      <c r="AC23" s="12">
        <f t="shared" si="36"/>
        <v>9.6762571413865864E-2</v>
      </c>
      <c r="AD23" s="12">
        <f t="shared" si="36"/>
        <v>-0.18344361537378573</v>
      </c>
      <c r="AE23" s="75">
        <f t="shared" si="36"/>
        <v>-0.30235632183908046</v>
      </c>
      <c r="AF23" s="27"/>
      <c r="AG23" s="31">
        <f>B23/$B$23</f>
        <v>1</v>
      </c>
      <c r="AH23" s="31">
        <f>C23/$C$23</f>
        <v>1</v>
      </c>
      <c r="AI23" s="31">
        <f>D23/$D$23</f>
        <v>1</v>
      </c>
      <c r="AJ23" s="31">
        <f>E23/$E$23</f>
        <v>1</v>
      </c>
      <c r="AK23" s="31">
        <f t="shared" si="30"/>
        <v>1</v>
      </c>
      <c r="AL23" s="31">
        <f t="shared" si="31"/>
        <v>1</v>
      </c>
    </row>
    <row r="24" spans="1:38" ht="21" customHeight="1" x14ac:dyDescent="0.2">
      <c r="A24" s="50" t="s">
        <v>17</v>
      </c>
      <c r="B24" s="51">
        <v>37383</v>
      </c>
      <c r="C24" s="51">
        <v>40090</v>
      </c>
      <c r="D24" s="51">
        <v>41870</v>
      </c>
      <c r="E24" s="52">
        <v>43651</v>
      </c>
      <c r="F24" s="60">
        <v>46349</v>
      </c>
      <c r="G24" s="52">
        <v>50612</v>
      </c>
      <c r="H24" s="53">
        <f t="shared" ref="H24:M24" si="38">B23/B24</f>
        <v>0.70657785624481717</v>
      </c>
      <c r="I24" s="53">
        <f t="shared" si="38"/>
        <v>0.56328261411823399</v>
      </c>
      <c r="J24" s="53">
        <f t="shared" si="38"/>
        <v>0.46403152615237642</v>
      </c>
      <c r="K24" s="53">
        <f t="shared" si="38"/>
        <v>0.48816751048085955</v>
      </c>
      <c r="L24" s="53">
        <f t="shared" si="38"/>
        <v>0.37541263026171007</v>
      </c>
      <c r="M24" s="53">
        <f t="shared" si="38"/>
        <v>0.23984430569825338</v>
      </c>
    </row>
    <row r="25" spans="1:38" ht="7.5" customHeight="1" x14ac:dyDescent="0.3">
      <c r="A25" s="46"/>
      <c r="B25" s="48"/>
      <c r="C25" s="48"/>
      <c r="D25" s="48"/>
      <c r="E25" s="48"/>
      <c r="F25" s="61"/>
      <c r="G25" s="47"/>
      <c r="H25" s="49"/>
      <c r="I25" s="49"/>
      <c r="J25" s="49"/>
      <c r="K25" s="49"/>
      <c r="L25" s="49"/>
      <c r="M25" s="49"/>
    </row>
    <row r="26" spans="1:38" ht="13.9" x14ac:dyDescent="0.3">
      <c r="A26" s="23" t="s">
        <v>4</v>
      </c>
      <c r="B26" s="2" t="s">
        <v>13</v>
      </c>
    </row>
    <row r="27" spans="1:38" ht="13.9" x14ac:dyDescent="0.3">
      <c r="B27" s="2" t="s">
        <v>14</v>
      </c>
    </row>
    <row r="28" spans="1:38" ht="13.9" x14ac:dyDescent="0.3">
      <c r="B28" s="2" t="s">
        <v>32</v>
      </c>
    </row>
    <row r="29" spans="1:38" ht="13.9" x14ac:dyDescent="0.3">
      <c r="A29" s="64"/>
      <c r="B29" s="2" t="s">
        <v>33</v>
      </c>
    </row>
    <row r="30" spans="1:38" ht="13.9" x14ac:dyDescent="0.3">
      <c r="B30" s="63"/>
    </row>
    <row r="31" spans="1:38" ht="14.45" x14ac:dyDescent="0.3">
      <c r="I31" s="27"/>
      <c r="J31" s="27"/>
      <c r="K31" s="27"/>
      <c r="L31" s="27"/>
      <c r="M31" s="27"/>
      <c r="N31"/>
    </row>
  </sheetData>
  <mergeCells count="5">
    <mergeCell ref="H1:M1"/>
    <mergeCell ref="N1:R1"/>
    <mergeCell ref="V1:Z1"/>
    <mergeCell ref="AA1:AE1"/>
    <mergeCell ref="B1:G1"/>
  </mergeCells>
  <printOptions horizontalCentered="1"/>
  <pageMargins left="0.2" right="0.21" top="0.9055118110236221" bottom="0.74803149606299213" header="0.39" footer="0.31496062992125984"/>
  <pageSetup paperSize="9" orientation="landscape" r:id="rId1"/>
  <headerFooter>
    <oddHeader xml:space="preserve">&amp;C&amp;"-,Bold"&amp;14Medische verkiezingen - Elections médicales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W17" sqref="W17"/>
    </sheetView>
  </sheetViews>
  <sheetFormatPr baseColWidth="10" defaultColWidth="9.140625"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C38" sqref="C38"/>
    </sheetView>
  </sheetViews>
  <sheetFormatPr baseColWidth="10" defaultColWidth="9.140625"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E40" sqref="E40"/>
    </sheetView>
  </sheetViews>
  <sheetFormatPr baseColWidth="10" defaultColWidth="9.140625"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Y7" sqref="Y7"/>
    </sheetView>
  </sheetViews>
  <sheetFormatPr baseColWidth="10" defaultColWidth="9.140625"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F40" sqref="F40"/>
    </sheetView>
  </sheetViews>
  <sheetFormatPr baseColWidth="10" defaultColWidth="9.140625"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W14" sqref="W14"/>
    </sheetView>
  </sheetViews>
  <sheetFormatPr baseColWidth="10" defaultColWidth="9.140625"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4" workbookViewId="0">
      <selection activeCell="I12" sqref="I12"/>
    </sheetView>
  </sheetViews>
  <sheetFormatPr baseColWidth="10" defaultColWidth="9.140625" defaultRowHeight="15" x14ac:dyDescent="0.25"/>
  <cols>
    <col min="1" max="1" width="29.140625" customWidth="1"/>
    <col min="2" max="5" width="23.7109375" customWidth="1"/>
  </cols>
  <sheetData>
    <row r="1" spans="1:19" s="2" customFormat="1" ht="18.75" customHeight="1" x14ac:dyDescent="0.3">
      <c r="A1" s="97"/>
      <c r="B1" s="97"/>
      <c r="C1" s="97"/>
      <c r="D1" s="97"/>
      <c r="E1" s="97"/>
      <c r="I1" s="5"/>
      <c r="J1" s="5"/>
      <c r="K1" s="5"/>
      <c r="L1" s="5"/>
      <c r="M1" s="5"/>
      <c r="N1" s="5"/>
      <c r="O1" s="5"/>
      <c r="P1" s="5"/>
      <c r="Q1" s="5"/>
      <c r="R1" s="24"/>
      <c r="S1" s="24"/>
    </row>
    <row r="2" spans="1:19" s="2" customFormat="1" ht="18.75" customHeight="1" x14ac:dyDescent="0.2">
      <c r="A2" s="95" t="s">
        <v>36</v>
      </c>
      <c r="B2" s="80" t="s">
        <v>24</v>
      </c>
      <c r="C2" s="80" t="s">
        <v>25</v>
      </c>
      <c r="D2" s="80" t="s">
        <v>26</v>
      </c>
      <c r="E2" s="80" t="s">
        <v>27</v>
      </c>
      <c r="I2" s="5"/>
      <c r="J2" s="5"/>
      <c r="K2" s="5"/>
      <c r="L2" s="5"/>
      <c r="M2" s="5"/>
      <c r="N2" s="5"/>
      <c r="O2" s="5"/>
      <c r="P2" s="5"/>
      <c r="Q2" s="5"/>
      <c r="R2" s="24"/>
      <c r="S2" s="24"/>
    </row>
    <row r="3" spans="1:19" s="2" customFormat="1" ht="18.75" customHeight="1" x14ac:dyDescent="0.2">
      <c r="A3" s="96"/>
      <c r="B3" s="81" t="s">
        <v>20</v>
      </c>
      <c r="C3" s="81" t="s">
        <v>21</v>
      </c>
      <c r="D3" s="81" t="s">
        <v>22</v>
      </c>
      <c r="E3" s="81" t="s">
        <v>23</v>
      </c>
      <c r="I3" s="5"/>
      <c r="J3" s="5"/>
      <c r="K3" s="5"/>
      <c r="L3" s="5"/>
      <c r="M3" s="5"/>
      <c r="N3" s="5"/>
      <c r="O3" s="5"/>
      <c r="P3" s="5"/>
      <c r="Q3" s="5"/>
      <c r="R3" s="24"/>
      <c r="S3" s="24"/>
    </row>
    <row r="4" spans="1:19" s="2" customFormat="1" ht="18.75" customHeight="1" x14ac:dyDescent="0.3">
      <c r="A4" s="82" t="s">
        <v>28</v>
      </c>
      <c r="B4" s="83">
        <v>1325</v>
      </c>
      <c r="C4" s="84">
        <v>0.24610000000000001</v>
      </c>
      <c r="D4" s="85"/>
      <c r="E4" s="84">
        <v>6.7900000000000002E-2</v>
      </c>
      <c r="I4" s="5"/>
      <c r="J4" s="5"/>
      <c r="K4" s="5"/>
      <c r="L4" s="5"/>
      <c r="M4" s="5"/>
      <c r="N4" s="5"/>
      <c r="O4" s="5"/>
      <c r="P4" s="5"/>
      <c r="Q4" s="5"/>
      <c r="R4" s="24"/>
      <c r="S4" s="24"/>
    </row>
    <row r="5" spans="1:19" s="2" customFormat="1" ht="18.75" customHeight="1" x14ac:dyDescent="0.3">
      <c r="A5" s="82" t="s">
        <v>35</v>
      </c>
      <c r="B5" s="83">
        <v>2160</v>
      </c>
      <c r="C5" s="84">
        <v>0.40110000000000001</v>
      </c>
      <c r="D5" s="85"/>
      <c r="E5" s="84">
        <v>0.11070000000000001</v>
      </c>
      <c r="I5" s="5"/>
      <c r="J5" s="5"/>
      <c r="K5" s="5"/>
      <c r="L5" s="5"/>
      <c r="M5" s="5"/>
      <c r="N5" s="5"/>
      <c r="O5" s="5"/>
      <c r="P5" s="5"/>
      <c r="Q5" s="5"/>
      <c r="R5" s="24"/>
      <c r="S5" s="24"/>
    </row>
    <row r="6" spans="1:19" s="2" customFormat="1" ht="18.75" customHeight="1" x14ac:dyDescent="0.3">
      <c r="A6" s="82" t="s">
        <v>18</v>
      </c>
      <c r="B6" s="83">
        <v>1853</v>
      </c>
      <c r="C6" s="84">
        <v>0.34410000000000002</v>
      </c>
      <c r="D6" s="85"/>
      <c r="E6" s="84">
        <v>9.4899999999999998E-2</v>
      </c>
      <c r="I6" s="5"/>
      <c r="J6" s="5"/>
      <c r="K6" s="5"/>
      <c r="L6" s="5"/>
      <c r="M6" s="5"/>
      <c r="N6" s="5"/>
      <c r="O6" s="5"/>
      <c r="P6" s="5"/>
      <c r="Q6" s="5"/>
      <c r="R6" s="24"/>
      <c r="S6" s="24"/>
    </row>
    <row r="7" spans="1:19" s="2" customFormat="1" ht="18.75" customHeight="1" x14ac:dyDescent="0.3">
      <c r="A7" s="82" t="s">
        <v>37</v>
      </c>
      <c r="B7" s="85">
        <v>47</v>
      </c>
      <c r="C7" s="84">
        <v>8.6999999999999994E-3</v>
      </c>
      <c r="D7" s="85"/>
      <c r="E7" s="84">
        <v>2.3999999999999998E-3</v>
      </c>
      <c r="I7" s="5"/>
      <c r="J7" s="5"/>
      <c r="K7" s="5"/>
      <c r="L7" s="5"/>
      <c r="M7" s="5"/>
      <c r="N7" s="5"/>
      <c r="O7" s="5"/>
      <c r="P7" s="5"/>
      <c r="Q7" s="5"/>
      <c r="R7" s="24"/>
      <c r="S7" s="24"/>
    </row>
    <row r="8" spans="1:19" s="2" customFormat="1" ht="18.75" customHeight="1" x14ac:dyDescent="0.3">
      <c r="A8" s="86" t="s">
        <v>10</v>
      </c>
      <c r="B8" s="87">
        <v>5385</v>
      </c>
      <c r="C8" s="88">
        <v>1</v>
      </c>
      <c r="D8" s="87">
        <v>19518</v>
      </c>
      <c r="E8" s="88">
        <v>0.27589999999999998</v>
      </c>
      <c r="I8" s="5"/>
      <c r="J8" s="5"/>
      <c r="K8" s="5"/>
      <c r="L8" s="5"/>
      <c r="M8" s="5"/>
      <c r="N8" s="5"/>
      <c r="O8" s="5"/>
      <c r="P8" s="5"/>
      <c r="Q8" s="5"/>
      <c r="R8" s="24"/>
      <c r="S8" s="24"/>
    </row>
    <row r="9" spans="1:19" s="2" customFormat="1" ht="18.75" customHeight="1" x14ac:dyDescent="0.3">
      <c r="A9" s="98"/>
      <c r="B9" s="98"/>
      <c r="C9" s="98"/>
      <c r="D9" s="98"/>
      <c r="E9" s="98"/>
      <c r="I9" s="5"/>
      <c r="J9" s="5"/>
      <c r="K9" s="5"/>
      <c r="L9" s="5"/>
      <c r="M9" s="5"/>
      <c r="N9" s="5"/>
      <c r="O9" s="5"/>
      <c r="P9" s="5"/>
      <c r="Q9" s="5"/>
      <c r="R9" s="24"/>
      <c r="S9" s="24"/>
    </row>
    <row r="10" spans="1:19" s="2" customFormat="1" ht="18.75" customHeight="1" x14ac:dyDescent="0.2">
      <c r="A10" s="95" t="s">
        <v>38</v>
      </c>
      <c r="B10" s="80" t="s">
        <v>24</v>
      </c>
      <c r="C10" s="80" t="s">
        <v>25</v>
      </c>
      <c r="D10" s="80" t="s">
        <v>26</v>
      </c>
      <c r="E10" s="80" t="s">
        <v>27</v>
      </c>
      <c r="I10" s="5"/>
      <c r="J10" s="5"/>
      <c r="K10" s="5"/>
      <c r="L10" s="5"/>
      <c r="M10" s="5"/>
      <c r="N10" s="5"/>
      <c r="O10" s="5"/>
      <c r="P10" s="5"/>
      <c r="Q10" s="5"/>
      <c r="R10" s="24"/>
      <c r="S10" s="24"/>
    </row>
    <row r="11" spans="1:19" s="2" customFormat="1" ht="18.75" customHeight="1" x14ac:dyDescent="0.2">
      <c r="A11" s="96"/>
      <c r="B11" s="81" t="s">
        <v>20</v>
      </c>
      <c r="C11" s="81" t="s">
        <v>21</v>
      </c>
      <c r="D11" s="81" t="s">
        <v>22</v>
      </c>
      <c r="E11" s="81" t="s">
        <v>23</v>
      </c>
      <c r="I11" s="5"/>
      <c r="J11" s="5"/>
      <c r="K11" s="5"/>
      <c r="L11" s="5"/>
      <c r="M11" s="5"/>
      <c r="N11" s="5"/>
      <c r="O11" s="5"/>
      <c r="P11" s="5"/>
      <c r="Q11" s="5"/>
      <c r="R11" s="24"/>
      <c r="S11" s="24"/>
    </row>
    <row r="12" spans="1:19" s="2" customFormat="1" ht="18.75" customHeight="1" x14ac:dyDescent="0.3">
      <c r="A12" s="82" t="s">
        <v>28</v>
      </c>
      <c r="B12" s="83">
        <v>5693</v>
      </c>
      <c r="C12" s="84">
        <v>0.84289999999999998</v>
      </c>
      <c r="D12" s="85"/>
      <c r="E12" s="84">
        <v>0.18310000000000001</v>
      </c>
      <c r="I12" s="5"/>
      <c r="J12" s="5"/>
      <c r="K12" s="5"/>
      <c r="L12" s="5"/>
      <c r="M12" s="5"/>
      <c r="N12" s="5"/>
      <c r="O12" s="5"/>
      <c r="P12" s="5"/>
      <c r="Q12" s="5"/>
      <c r="R12" s="24"/>
      <c r="S12" s="24"/>
    </row>
    <row r="13" spans="1:19" s="2" customFormat="1" ht="18.75" customHeight="1" x14ac:dyDescent="0.3">
      <c r="A13" s="82" t="s">
        <v>35</v>
      </c>
      <c r="B13" s="85">
        <v>804</v>
      </c>
      <c r="C13" s="84">
        <v>0.11899999999999999</v>
      </c>
      <c r="D13" s="85"/>
      <c r="E13" s="84">
        <v>2.5899999999999999E-2</v>
      </c>
      <c r="I13" s="5"/>
      <c r="J13" s="5"/>
      <c r="K13" s="5"/>
      <c r="L13" s="5"/>
      <c r="M13" s="5"/>
      <c r="N13" s="5"/>
      <c r="O13" s="5"/>
      <c r="P13" s="5"/>
      <c r="Q13" s="5"/>
      <c r="R13" s="24"/>
      <c r="S13" s="24"/>
    </row>
    <row r="14" spans="1:19" s="2" customFormat="1" ht="18.75" customHeight="1" x14ac:dyDescent="0.3">
      <c r="A14" s="82" t="s">
        <v>18</v>
      </c>
      <c r="B14" s="85">
        <v>184</v>
      </c>
      <c r="C14" s="84">
        <v>2.7199999999999998E-2</v>
      </c>
      <c r="D14" s="85"/>
      <c r="E14" s="84">
        <v>5.8999999999999999E-3</v>
      </c>
      <c r="I14" s="5"/>
      <c r="J14" s="5"/>
      <c r="K14" s="5"/>
      <c r="L14" s="5"/>
      <c r="M14" s="5"/>
      <c r="N14" s="5"/>
      <c r="O14" s="5"/>
      <c r="P14" s="5"/>
      <c r="Q14" s="5"/>
      <c r="R14" s="24"/>
      <c r="S14" s="24"/>
    </row>
    <row r="15" spans="1:19" s="2" customFormat="1" ht="18.75" customHeight="1" x14ac:dyDescent="0.3">
      <c r="A15" s="82" t="s">
        <v>37</v>
      </c>
      <c r="B15" s="85">
        <v>73</v>
      </c>
      <c r="C15" s="84">
        <v>1.0800000000000001E-2</v>
      </c>
      <c r="D15" s="85"/>
      <c r="E15" s="84">
        <v>2.3E-3</v>
      </c>
      <c r="I15" s="5"/>
      <c r="J15" s="5"/>
      <c r="K15" s="5"/>
      <c r="L15" s="5"/>
      <c r="M15" s="5"/>
      <c r="N15" s="5"/>
      <c r="O15" s="5"/>
      <c r="P15" s="5"/>
      <c r="Q15" s="5"/>
      <c r="R15" s="24"/>
      <c r="S15" s="24"/>
    </row>
    <row r="16" spans="1:19" s="2" customFormat="1" ht="18.75" customHeight="1" x14ac:dyDescent="0.3">
      <c r="A16" s="86" t="s">
        <v>10</v>
      </c>
      <c r="B16" s="87">
        <v>6754</v>
      </c>
      <c r="C16" s="88">
        <v>1</v>
      </c>
      <c r="D16" s="87">
        <v>31094</v>
      </c>
      <c r="E16" s="88">
        <v>0.2172</v>
      </c>
      <c r="I16" s="5"/>
      <c r="J16" s="5"/>
      <c r="K16" s="5"/>
      <c r="L16" s="5"/>
      <c r="M16" s="5"/>
      <c r="N16" s="5"/>
      <c r="O16" s="5"/>
      <c r="P16" s="5"/>
      <c r="Q16" s="5"/>
      <c r="R16" s="24"/>
      <c r="S16" s="24"/>
    </row>
    <row r="17" spans="1:19" s="2" customFormat="1" ht="18.75" customHeight="1" x14ac:dyDescent="0.3">
      <c r="A17" s="98"/>
      <c r="B17" s="98"/>
      <c r="C17" s="98"/>
      <c r="D17" s="98"/>
      <c r="E17" s="98"/>
      <c r="I17" s="5"/>
      <c r="J17" s="5"/>
      <c r="K17" s="5"/>
      <c r="L17" s="5"/>
      <c r="M17" s="5"/>
      <c r="N17" s="5"/>
      <c r="O17" s="5"/>
      <c r="P17" s="5"/>
      <c r="Q17" s="5"/>
      <c r="R17" s="24"/>
      <c r="S17" s="24"/>
    </row>
    <row r="18" spans="1:19" s="2" customFormat="1" ht="18.75" customHeight="1" x14ac:dyDescent="0.2">
      <c r="A18" s="95" t="s">
        <v>29</v>
      </c>
      <c r="B18" s="80" t="s">
        <v>24</v>
      </c>
      <c r="C18" s="80" t="s">
        <v>25</v>
      </c>
      <c r="D18" s="80" t="s">
        <v>26</v>
      </c>
      <c r="E18" s="80" t="s">
        <v>27</v>
      </c>
      <c r="I18" s="5"/>
      <c r="J18" s="5"/>
      <c r="K18" s="5"/>
      <c r="L18" s="5"/>
      <c r="M18" s="5"/>
      <c r="N18" s="5"/>
      <c r="O18" s="5"/>
      <c r="P18" s="5"/>
      <c r="Q18" s="5"/>
      <c r="R18" s="24"/>
      <c r="S18" s="24"/>
    </row>
    <row r="19" spans="1:19" s="2" customFormat="1" ht="18.75" customHeight="1" x14ac:dyDescent="0.2">
      <c r="A19" s="96"/>
      <c r="B19" s="81" t="s">
        <v>20</v>
      </c>
      <c r="C19" s="81" t="s">
        <v>21</v>
      </c>
      <c r="D19" s="81" t="s">
        <v>22</v>
      </c>
      <c r="E19" s="81" t="s">
        <v>23</v>
      </c>
      <c r="I19" s="5"/>
      <c r="J19" s="5"/>
      <c r="K19" s="5"/>
      <c r="L19" s="5"/>
      <c r="M19" s="5"/>
      <c r="N19" s="5"/>
      <c r="O19" s="5"/>
      <c r="P19" s="5"/>
      <c r="Q19" s="5"/>
      <c r="R19" s="24"/>
      <c r="S19" s="24"/>
    </row>
    <row r="20" spans="1:19" s="2" customFormat="1" ht="18.75" customHeight="1" x14ac:dyDescent="0.3">
      <c r="A20" s="82" t="s">
        <v>28</v>
      </c>
      <c r="B20" s="83">
        <v>7018</v>
      </c>
      <c r="C20" s="84">
        <v>0.57809999999999995</v>
      </c>
      <c r="D20" s="85"/>
      <c r="E20" s="84">
        <v>0.13869999999999999</v>
      </c>
      <c r="I20" s="5"/>
      <c r="J20" s="5"/>
      <c r="K20" s="5"/>
      <c r="L20" s="5"/>
      <c r="M20" s="5"/>
      <c r="N20" s="5"/>
      <c r="O20" s="5"/>
      <c r="P20" s="5"/>
      <c r="Q20" s="5"/>
      <c r="R20" s="24"/>
      <c r="S20" s="24"/>
    </row>
    <row r="21" spans="1:19" s="2" customFormat="1" ht="18.75" customHeight="1" x14ac:dyDescent="0.3">
      <c r="A21" s="82" t="s">
        <v>35</v>
      </c>
      <c r="B21" s="83">
        <v>2964</v>
      </c>
      <c r="C21" s="84">
        <v>0.2442</v>
      </c>
      <c r="D21" s="85"/>
      <c r="E21" s="84">
        <v>5.8599999999999999E-2</v>
      </c>
      <c r="I21" s="5"/>
      <c r="J21" s="5"/>
      <c r="K21" s="5"/>
      <c r="L21" s="5"/>
      <c r="M21" s="5"/>
      <c r="N21" s="5"/>
      <c r="O21" s="5"/>
      <c r="P21" s="5"/>
      <c r="Q21" s="5"/>
      <c r="R21" s="24"/>
      <c r="S21" s="24"/>
    </row>
    <row r="22" spans="1:19" s="2" customFormat="1" ht="18.75" customHeight="1" x14ac:dyDescent="0.3">
      <c r="A22" s="82" t="s">
        <v>18</v>
      </c>
      <c r="B22" s="83">
        <v>2037</v>
      </c>
      <c r="C22" s="84">
        <v>0.1678</v>
      </c>
      <c r="D22" s="85"/>
      <c r="E22" s="84">
        <v>4.02E-2</v>
      </c>
      <c r="I22" s="5"/>
      <c r="J22" s="5"/>
      <c r="K22" s="5"/>
      <c r="L22" s="5"/>
      <c r="M22" s="5"/>
      <c r="N22" s="5"/>
      <c r="O22" s="5"/>
      <c r="P22" s="5"/>
      <c r="Q22" s="5"/>
      <c r="R22" s="24"/>
      <c r="S22" s="24"/>
    </row>
    <row r="23" spans="1:19" s="2" customFormat="1" ht="18.75" customHeight="1" x14ac:dyDescent="0.3">
      <c r="A23" s="82" t="s">
        <v>37</v>
      </c>
      <c r="B23" s="85">
        <v>120</v>
      </c>
      <c r="C23" s="84">
        <v>9.9000000000000008E-3</v>
      </c>
      <c r="D23" s="85"/>
      <c r="E23" s="84">
        <v>2.3999999999999998E-3</v>
      </c>
      <c r="I23" s="5"/>
      <c r="J23" s="5"/>
      <c r="K23" s="5"/>
      <c r="L23" s="5"/>
      <c r="M23" s="5"/>
      <c r="N23" s="5"/>
      <c r="O23" s="5"/>
      <c r="P23" s="5"/>
      <c r="Q23" s="5"/>
      <c r="R23" s="24"/>
      <c r="S23" s="24"/>
    </row>
    <row r="24" spans="1:19" s="2" customFormat="1" ht="18.75" customHeight="1" x14ac:dyDescent="0.3">
      <c r="A24" s="86" t="s">
        <v>10</v>
      </c>
      <c r="B24" s="87">
        <v>12139</v>
      </c>
      <c r="C24" s="88">
        <v>1</v>
      </c>
      <c r="D24" s="87">
        <v>50612</v>
      </c>
      <c r="E24" s="88">
        <v>0.23980000000000001</v>
      </c>
      <c r="I24" s="5"/>
      <c r="J24" s="5"/>
      <c r="K24" s="5"/>
      <c r="L24" s="5"/>
      <c r="M24" s="5"/>
      <c r="N24" s="5"/>
      <c r="O24" s="5"/>
      <c r="P24" s="5"/>
      <c r="Q24" s="5"/>
      <c r="R24" s="24"/>
      <c r="S24" s="24"/>
    </row>
  </sheetData>
  <mergeCells count="6">
    <mergeCell ref="A18:A19"/>
    <mergeCell ref="A1:E1"/>
    <mergeCell ref="A2:A3"/>
    <mergeCell ref="A9:E9"/>
    <mergeCell ref="A10:A11"/>
    <mergeCell ref="A17:E1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2018-07-03T22:00:00+00:00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Médecin</TermName>
          <TermId xmlns="http://schemas.microsoft.com/office/infopath/2007/PartnerControls">d8a1e59b-bcd7-4d2f-b75c-23b993f6e1ad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29</Value>
      <Value>38</Value>
      <Value>12</Value>
    </TaxCatchAll>
    <RIDocSummary xmlns="f15eea43-7fa7-45cf-8dc0-d5244e2cd467" xsi:nil="true"/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Exercice du métier</TermName>
          <TermId xmlns="http://schemas.microsoft.com/office/infopath/2007/PartnerControls">a8568173-69ed-4035-8a6a-933ec461d6a2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115BC2-FF48-4B34-AFEE-4297468FF23E}"/>
</file>

<file path=customXml/itemProps2.xml><?xml version="1.0" encoding="utf-8"?>
<ds:datastoreItem xmlns:ds="http://schemas.openxmlformats.org/officeDocument/2006/customXml" ds:itemID="{D91CF5E3-3DB1-4658-B53B-F786DCA3E0D9}"/>
</file>

<file path=customXml/itemProps3.xml><?xml version="1.0" encoding="utf-8"?>
<ds:datastoreItem xmlns:ds="http://schemas.openxmlformats.org/officeDocument/2006/customXml" ds:itemID="{A858AEE0-68A8-4D90-AB38-74D7E0C309A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Overzicht</vt:lpstr>
      <vt:lpstr>HA</vt:lpstr>
      <vt:lpstr>HA-jaar</vt:lpstr>
      <vt:lpstr>Spec</vt:lpstr>
      <vt:lpstr>Spec-jaar</vt:lpstr>
      <vt:lpstr>Alle</vt:lpstr>
      <vt:lpstr>Alle-jaar</vt:lpstr>
      <vt:lpstr>Stemmen 2018</vt:lpstr>
      <vt:lpstr>Overzicht!Zone_d_impression</vt:lpstr>
    </vt:vector>
  </TitlesOfParts>
  <Company>R.I.Z.I.V. - I.N.A.M.I.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Elections médicales 2018</dc:title>
  <dc:creator>Noël Henrot</dc:creator>
  <cp:lastModifiedBy>Benjamin Carette</cp:lastModifiedBy>
  <cp:lastPrinted>2014-06-27T14:45:09Z</cp:lastPrinted>
  <dcterms:created xsi:type="dcterms:W3CDTF">2010-06-14T08:21:20Z</dcterms:created>
  <dcterms:modified xsi:type="dcterms:W3CDTF">2018-07-04T14:24:41Z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29;#Médecin|d8a1e59b-bcd7-4d2f-b75c-23b993f6e1ad</vt:lpwstr>
  </property>
  <property fmtid="{D5CDD505-2E9C-101B-9397-08002B2CF9AE}" pid="4" name="RITheme">
    <vt:lpwstr>38;#Exercice du métier|a8568173-69ed-4035-8a6a-933ec461d6a2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